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1.経理財産係R2～\160.経営比較分析表\R1決算分（R2年度作成）\回答\"/>
    </mc:Choice>
  </mc:AlternateContent>
  <workbookProtection workbookAlgorithmName="SHA-512" workbookHashValue="je8wtEYk/NaNNREn5N53uR1ndhevXIvdJz5YXU0dztGMNg6TyaFZXHlQL10jMtb0/xs6PAZqEx/+NGnxD2Gr/w==" workbookSaltValue="1YkSKxpxLbdcCEoLgwRD6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<sst xmlns="http://schemas.openxmlformats.org/spreadsheetml/2006/main" count="253" uniqueCount="115">
  <si>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</si>
  <si>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</si>
  <si>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</si>
  <si>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</si>
  <si>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</si>
  <si>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</si>
  <si>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</si>
  <si>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</si>
  <si>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</si>
  <si>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</si>
  <si>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</si>
  <si>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</si>
  <si>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</si>
  <si>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</si>
  <si>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</si>
  <si>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</si>
  <si>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</si>
  <si>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</si>
  <si>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</si>
  <si>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</si>
  <si>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</si>
  <si>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</si>
  <si>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</si>
  <si>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</si>
  <si>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</si>
  <si>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</si>
  <si>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</si>
  <si>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</si>
  <si>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</si>
  <si>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</si>
  <si>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</si>
  <si>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</si>
  <si>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</si>
  <si>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</si>
  <si>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</si>
  <si>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</si>
  <si>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</si>
  <si>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</si>
  <si>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</si>
  <si>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</si>
  <si>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</si>
  <si>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</si>
  <si>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</si>
  <si>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</si>
  <si>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</si>
  <si>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</si>
  <si>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</si>
  <si>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</si>
  <si>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</si>
  <si>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</si>
  <si>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</si>
  <si>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</si>
  <si>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</si>
  <si>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</si>
  <si>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</si>
  <si>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</si>
  <si>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</si>
  <si>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</si>
  <si>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</si>
  <si>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</si>
  <si>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</si>
  <si>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</si>
  <si>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</si>
  <si>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</si>
  <si>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</si>
  <si>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</si>
  <si>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</si>
  <si>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</si>
  <si>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</si>
  <si>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</si>
  <si>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</si>
  <si>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</si>
  <si>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</si>
  <si>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</si>
  <si>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</si>
  <si>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</si>
  <si>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</si>
  <si>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</si>
  <si>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</si>
  <si>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</si>
  <si>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</si>
  <si>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</si>
  <si>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</si>
  <si>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</si>
  <si>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</si>
  <si>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</si>
  <si>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</si>
  <si>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</si>
  <si>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</si>
  <si>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</si>
  <si>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</si>
  <si>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</si>
  <si>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</si>
  <si>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</si>
  <si>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</si>
  <si>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</si>
  <si>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</si>
  <si>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</si>
  <si>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</si>
  <si>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</si>
  <si>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</si>
  <si>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</si>
  <si>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</si>
  <si>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</si>
  <si>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</si>
  <si>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</si>
  <si>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</si>
  <si>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</si>
  <si>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</si>
  <si>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</si>
  <si>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</si>
  <si>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</si>
  <si>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①経常収支比率については、使用料で回収できない経費を一般会計からの繰入金で全額繰り入れて賄っていることから、比率は１００％となっている。
⑤経費回収率については、類似団体平均値より上回っている。これは、保守点検の委託を入札していることなどにより、維持管理費が抑えられており、その結果、⑥汚水処理原価が類似団体平均値を下回っていることが要因であると考えられる。
　その他の項目も含め、概ね類似団体平均値より良好な数値となっているが、経営改善に努め、一般会計の負担と使用者負担のバランスを考慮しつつ、引き続き使用料確保の適正化と汚水処理原価の引下げに努めていきたい。</t>
    <phoneticPr fontId="4"/>
  </si>
  <si>
    <t>　施設整備及び供用開始は平成１５年頃であり、耐用年数（３０年）の２分の１を経過してきているが、定期的にメンテナンスを行い、良好な状態を保っている。</t>
    <phoneticPr fontId="4"/>
  </si>
  <si>
    <t>　特定地域生活排水処理事業の運営は、収入不足であり、その不足額については、一般会計繰入金により収支を均衡させている。
　今後、利用者数の減少も見込まれるが、使用料改定等による経営状況の改善を行うことは、使用者の負担が増大することから現状では非常に難しい。
　なお、個別の合併処理浄化槽であるため、ある一定期間経過後は個々の利用者へ譲渡するなどの措置を検討する。
　今後は、令和２年３月に経営戦略を兼ねて策定した高松市下水道事業基本計画（令和２年度～令和１１年度）に基づき、効率的な事業運営を実施していく。</t>
    <rPh sb="182" eb="184">
      <t>コンゴ</t>
    </rPh>
    <rPh sb="186" eb="188">
      <t>レイワ</t>
    </rPh>
    <rPh sb="189" eb="190">
      <t>ネン</t>
    </rPh>
    <rPh sb="191" eb="192">
      <t>ガツ</t>
    </rPh>
    <rPh sb="193" eb="195">
      <t>ケイエイ</t>
    </rPh>
    <rPh sb="195" eb="197">
      <t>センリャク</t>
    </rPh>
    <rPh sb="198" eb="199">
      <t>カ</t>
    </rPh>
    <rPh sb="201" eb="203">
      <t>サクテイ</t>
    </rPh>
    <rPh sb="218" eb="220">
      <t>レイワ</t>
    </rPh>
    <rPh sb="221" eb="223">
      <t>ネンド</t>
    </rPh>
    <rPh sb="224" eb="226">
      <t>レイワ</t>
    </rPh>
    <rPh sb="228" eb="230">
      <t>ネンド</t>
    </rPh>
    <rPh sb="232" eb="23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</si>
</sst>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13-4099-9B73-7B3490F2FA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13-4099-9B73-7B3490F2FA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formatCode="#,##0.00;&quot;△&quot;#,##0.00">
                  <c:v>0</c:v>
                </c:pt>
                <c:pt idx="1">
                  <c:v>96.15</c:v>
                </c:pt>
                <c:pt idx="2">
                  <c:v>96.15</c:v>
                </c:pt>
                <c:pt idx="3">
                  <c:v>88.46</c:v>
                </c:pt>
                <c:pt idx="4">
                  <c:v>88.46</c:v>
                </c:pt>
              </c:numCache>
            </c:numRef>
          </c:val>
          <c:extLst>
            <c:ext xmlns:c16="http://schemas.microsoft.com/office/drawing/2014/chart" uri="{C3380CC4-5D6E-409C-BE32-E72D297353CC}">
              <c16:uniqueId val="{00000000-06EA-4FF9-B2E0-813FAFB9A9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06EA-4FF9-B2E0-813FAFB9A9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EE4-4C8A-B0A9-5F7CE50A48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9EE4-4C8A-B0A9-5F7CE50A48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C80-4E75-8171-26F8C07289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88.66</c:v>
                </c:pt>
                <c:pt idx="4">
                  <c:v>96.05</c:v>
                </c:pt>
              </c:numCache>
            </c:numRef>
          </c:val>
          <c:smooth val="0"/>
          <c:extLst>
            <c:ext xmlns:c16="http://schemas.microsoft.com/office/drawing/2014/chart" uri="{C3380CC4-5D6E-409C-BE32-E72D297353CC}">
              <c16:uniqueId val="{00000001-AC80-4E75-8171-26F8C07289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21.09</c:v>
                </c:pt>
                <c:pt idx="1">
                  <c:v>25.31</c:v>
                </c:pt>
                <c:pt idx="2">
                  <c:v>29.53</c:v>
                </c:pt>
                <c:pt idx="3">
                  <c:v>33.75</c:v>
                </c:pt>
                <c:pt idx="4">
                  <c:v>37.96</c:v>
                </c:pt>
              </c:numCache>
            </c:numRef>
          </c:val>
          <c:extLst>
            <c:ext xmlns:c16="http://schemas.microsoft.com/office/drawing/2014/chart" uri="{C3380CC4-5D6E-409C-BE32-E72D297353CC}">
              <c16:uniqueId val="{00000000-824F-40DE-BE8E-CF12B278D0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21.11</c:v>
                </c:pt>
                <c:pt idx="4">
                  <c:v>23.76</c:v>
                </c:pt>
              </c:numCache>
            </c:numRef>
          </c:val>
          <c:smooth val="0"/>
          <c:extLst>
            <c:ext xmlns:c16="http://schemas.microsoft.com/office/drawing/2014/chart" uri="{C3380CC4-5D6E-409C-BE32-E72D297353CC}">
              <c16:uniqueId val="{00000001-824F-40DE-BE8E-CF12B278D0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AD-4CDB-84CE-D804232069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AD-4CDB-84CE-D804232069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6B-498D-95B4-1AD443772F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132.37</c:v>
                </c:pt>
                <c:pt idx="4">
                  <c:v>123.82</c:v>
                </c:pt>
              </c:numCache>
            </c:numRef>
          </c:val>
          <c:smooth val="0"/>
          <c:extLst>
            <c:ext xmlns:c16="http://schemas.microsoft.com/office/drawing/2014/chart" uri="{C3380CC4-5D6E-409C-BE32-E72D297353CC}">
              <c16:uniqueId val="{00000001-4F6B-498D-95B4-1AD443772F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1580.42</c:v>
                </c:pt>
                <c:pt idx="1">
                  <c:v>2019.6</c:v>
                </c:pt>
                <c:pt idx="2">
                  <c:v>3282.68</c:v>
                </c:pt>
                <c:pt idx="3">
                  <c:v>3376.92</c:v>
                </c:pt>
                <c:pt idx="4">
                  <c:v>3464.66</c:v>
                </c:pt>
              </c:numCache>
            </c:numRef>
          </c:val>
          <c:extLst>
            <c:ext xmlns:c16="http://schemas.microsoft.com/office/drawing/2014/chart" uri="{C3380CC4-5D6E-409C-BE32-E72D297353CC}">
              <c16:uniqueId val="{00000000-9F30-4F7D-B1D4-EC6A44BB89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104.38</c:v>
                </c:pt>
                <c:pt idx="4">
                  <c:v>89.72</c:v>
                </c:pt>
              </c:numCache>
            </c:numRef>
          </c:val>
          <c:smooth val="0"/>
          <c:extLst>
            <c:ext xmlns:c16="http://schemas.microsoft.com/office/drawing/2014/chart" uri="{C3380CC4-5D6E-409C-BE32-E72D297353CC}">
              <c16:uniqueId val="{00000001-9F30-4F7D-B1D4-EC6A44BB89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204.28</c:v>
                </c:pt>
                <c:pt idx="1">
                  <c:v>210.63</c:v>
                </c:pt>
                <c:pt idx="2">
                  <c:v>197.69</c:v>
                </c:pt>
                <c:pt idx="3">
                  <c:v>187.86</c:v>
                </c:pt>
                <c:pt idx="4">
                  <c:v>181.28</c:v>
                </c:pt>
              </c:numCache>
            </c:numRef>
          </c:val>
          <c:extLst>
            <c:ext xmlns:c16="http://schemas.microsoft.com/office/drawing/2014/chart" uri="{C3380CC4-5D6E-409C-BE32-E72D297353CC}">
              <c16:uniqueId val="{00000000-C661-4AA9-BFAD-B03B6BFDC1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C661-4AA9-BFAD-B03B6BFDC1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84.56</c:v>
                </c:pt>
                <c:pt idx="1">
                  <c:v>80.91</c:v>
                </c:pt>
                <c:pt idx="2">
                  <c:v>87.49</c:v>
                </c:pt>
                <c:pt idx="3">
                  <c:v>82.97</c:v>
                </c:pt>
                <c:pt idx="4">
                  <c:v>70.010000000000005</c:v>
                </c:pt>
              </c:numCache>
            </c:numRef>
          </c:val>
          <c:extLst>
            <c:ext xmlns:c16="http://schemas.microsoft.com/office/drawing/2014/chart" uri="{C3380CC4-5D6E-409C-BE32-E72D297353CC}">
              <c16:uniqueId val="{00000000-A97E-4299-89C4-80921FC0B2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A97E-4299-89C4-80921FC0B2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179.07</c:v>
                </c:pt>
                <c:pt idx="1">
                  <c:v>174.21</c:v>
                </c:pt>
                <c:pt idx="2">
                  <c:v>163.72999999999999</c:v>
                </c:pt>
                <c:pt idx="3">
                  <c:v>185.08</c:v>
                </c:pt>
                <c:pt idx="4">
                  <c:v>218.5</c:v>
                </c:pt>
              </c:numCache>
            </c:numRef>
          </c:val>
          <c:extLst>
            <c:ext xmlns:c16="http://schemas.microsoft.com/office/drawing/2014/chart" uri="{C3380CC4-5D6E-409C-BE32-E72D297353CC}">
              <c16:uniqueId val="{00000000-19C8-4499-9F1C-B540DE1184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19C8-4499-9F1C-B540DE1184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Q87" sqref="BQ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高松市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427131</v>
      </c>
      <c r="AM8" s="51"/>
      <c r="AN8" s="51"/>
      <c r="AO8" s="51"/>
      <c r="AP8" s="51"/>
      <c r="AQ8" s="51"/>
      <c r="AR8" s="51"/>
      <c r="AS8" s="51"/>
      <c r="AT8" s="46">
        <f>データ!T6</f>
        <v>375.42</v>
      </c>
      <c r="AU8" s="46"/>
      <c r="AV8" s="46"/>
      <c r="AW8" s="46"/>
      <c r="AX8" s="46"/>
      <c r="AY8" s="46"/>
      <c r="AZ8" s="46"/>
      <c r="BA8" s="46"/>
      <c r="BB8" s="46">
        <f>データ!U6</f>
        <v>1137.74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84.29</v>
      </c>
      <c r="J10" s="46"/>
      <c r="K10" s="46"/>
      <c r="L10" s="46"/>
      <c r="M10" s="46"/>
      <c r="N10" s="46"/>
      <c r="O10" s="46"/>
      <c r="P10" s="46">
        <f>データ!P6</f>
        <v>0.02</v>
      </c>
      <c r="Q10" s="46"/>
      <c r="R10" s="46"/>
      <c r="S10" s="46"/>
      <c r="T10" s="46"/>
      <c r="U10" s="46"/>
      <c r="V10" s="46"/>
      <c r="W10" s="46">
        <f>データ!Q6</f>
        <v>100</v>
      </c>
      <c r="X10" s="46"/>
      <c r="Y10" s="46"/>
      <c r="Z10" s="46"/>
      <c r="AA10" s="46"/>
      <c r="AB10" s="46"/>
      <c r="AC10" s="46"/>
      <c r="AD10" s="51">
        <f>データ!R6</f>
        <v>3740</v>
      </c>
      <c r="AE10" s="51"/>
      <c r="AF10" s="51"/>
      <c r="AG10" s="51"/>
      <c r="AH10" s="51"/>
      <c r="AI10" s="51"/>
      <c r="AJ10" s="51"/>
      <c r="AK10" s="2"/>
      <c r="AL10" s="51">
        <f>データ!V6</f>
        <v>92</v>
      </c>
      <c r="AM10" s="51"/>
      <c r="AN10" s="51"/>
      <c r="AO10" s="51"/>
      <c r="AP10" s="51"/>
      <c r="AQ10" s="51"/>
      <c r="AR10" s="51"/>
      <c r="AS10" s="51"/>
      <c r="AT10" s="46">
        <f>データ!W6</f>
        <v>11.52</v>
      </c>
      <c r="AU10" s="46"/>
      <c r="AV10" s="46"/>
      <c r="AW10" s="46"/>
      <c r="AX10" s="46"/>
      <c r="AY10" s="46"/>
      <c r="AZ10" s="46"/>
      <c r="BA10" s="46"/>
      <c r="BB10" s="46">
        <f>データ!X6</f>
        <v>7.99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P9T5vP9Tkf9NrHmsSAeEr9tY4TgmeArJE5t5aDsgOdxcCy1GtAAL3fzFsrJ97qvsYWpUtHEzy5T0p+z5Ia4FSg==" saltValue="zT8IbQoV57viNqur4MGK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372013</v>
      </c>
      <c r="D6" s="33">
        <f t="shared" si="3"/>
        <v>46</v>
      </c>
      <c r="E6" s="33">
        <f t="shared" si="3"/>
        <v>18</v>
      </c>
      <c r="F6" s="33">
        <f t="shared" si="3"/>
        <v>0</v>
      </c>
      <c r="G6" s="33">
        <f t="shared" si="3"/>
        <v>0</v>
      </c>
      <c r="H6" s="33" t="str">
        <f t="shared" si="3"/>
        <v>香川県　高松市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84.29</v>
      </c>
      <c r="P6" s="34">
        <f t="shared" si="3"/>
        <v>0.02</v>
      </c>
      <c r="Q6" s="34">
        <f t="shared" si="3"/>
        <v>100</v>
      </c>
      <c r="R6" s="34">
        <f t="shared" si="3"/>
        <v>3740</v>
      </c>
      <c r="S6" s="34">
        <f t="shared" si="3"/>
        <v>427131</v>
      </c>
      <c r="T6" s="34">
        <f t="shared" si="3"/>
        <v>375.42</v>
      </c>
      <c r="U6" s="34">
        <f t="shared" si="3"/>
        <v>1137.74</v>
      </c>
      <c r="V6" s="34">
        <f t="shared" si="3"/>
        <v>92</v>
      </c>
      <c r="W6" s="34">
        <f t="shared" si="3"/>
        <v>11.52</v>
      </c>
      <c r="X6" s="34">
        <f t="shared" si="3"/>
        <v>7.99</v>
      </c>
      <c r="Y6" s="35">
        <f>IF(Y7="",NA(),Y7)</f>
        <v>100</v>
      </c>
      <c r="Z6" s="35">
        <f t="shared" ref="Z6:AH6" si="4">IF(Z7="",NA(),Z7)</f>
        <v>100</v>
      </c>
      <c r="AA6" s="35">
        <f t="shared" si="4"/>
        <v>100</v>
      </c>
      <c r="AB6" s="35">
        <f t="shared" si="4"/>
        <v>100</v>
      </c>
      <c r="AC6" s="35">
        <f t="shared" si="4"/>
        <v>100</v>
      </c>
      <c r="AD6" s="35">
        <f t="shared" si="4"/>
        <v>89.69</v>
      </c>
      <c r="AE6" s="35">
        <f t="shared" si="4"/>
        <v>85.72</v>
      </c>
      <c r="AF6" s="35">
        <f t="shared" si="4"/>
        <v>93.44</v>
      </c>
      <c r="AG6" s="35">
        <f t="shared" si="4"/>
        <v>88.66</v>
      </c>
      <c r="AH6" s="35">
        <f t="shared" si="4"/>
        <v>96.05</v>
      </c>
      <c r="AI6" s="34" t="str">
        <f>IF(AI7="","",IF(AI7="-","【-】","【"&amp;SUBSTITUTE(TEXT(AI7,"#,##0.00"),"-","△")&amp;"】"))</f>
        <v>【95.06】</v>
      </c>
      <c r="AJ6" s="34">
        <f>IF(AJ7="",NA(),AJ7)</f>
        <v>0</v>
      </c>
      <c r="AK6" s="34">
        <f t="shared" ref="AK6:AS6" si="5">IF(AK7="",NA(),AK7)</f>
        <v>0</v>
      </c>
      <c r="AL6" s="34">
        <f t="shared" si="5"/>
        <v>0</v>
      </c>
      <c r="AM6" s="34">
        <f t="shared" si="5"/>
        <v>0</v>
      </c>
      <c r="AN6" s="34">
        <f t="shared" si="5"/>
        <v>0</v>
      </c>
      <c r="AO6" s="35">
        <f t="shared" si="5"/>
        <v>124.89</v>
      </c>
      <c r="AP6" s="35">
        <f t="shared" si="5"/>
        <v>129.72999999999999</v>
      </c>
      <c r="AQ6" s="35">
        <f t="shared" si="5"/>
        <v>123.58</v>
      </c>
      <c r="AR6" s="35">
        <f t="shared" si="5"/>
        <v>132.37</v>
      </c>
      <c r="AS6" s="35">
        <f t="shared" si="5"/>
        <v>123.82</v>
      </c>
      <c r="AT6" s="34" t="str">
        <f>IF(AT7="","",IF(AT7="-","【-】","【"&amp;SUBSTITUTE(TEXT(AT7,"#,##0.00"),"-","△")&amp;"】"))</f>
        <v>【144.21】</v>
      </c>
      <c r="AU6" s="35">
        <f>IF(AU7="",NA(),AU7)</f>
        <v>1580.42</v>
      </c>
      <c r="AV6" s="35">
        <f t="shared" ref="AV6:BD6" si="6">IF(AV7="",NA(),AV7)</f>
        <v>2019.6</v>
      </c>
      <c r="AW6" s="35">
        <f t="shared" si="6"/>
        <v>3282.68</v>
      </c>
      <c r="AX6" s="35">
        <f t="shared" si="6"/>
        <v>3376.92</v>
      </c>
      <c r="AY6" s="35">
        <f t="shared" si="6"/>
        <v>3464.66</v>
      </c>
      <c r="AZ6" s="35">
        <f t="shared" si="6"/>
        <v>221.76</v>
      </c>
      <c r="BA6" s="35">
        <f t="shared" si="6"/>
        <v>180.07</v>
      </c>
      <c r="BB6" s="35">
        <f t="shared" si="6"/>
        <v>172.39</v>
      </c>
      <c r="BC6" s="35">
        <f t="shared" si="6"/>
        <v>104.38</v>
      </c>
      <c r="BD6" s="35">
        <f t="shared" si="6"/>
        <v>89.72</v>
      </c>
      <c r="BE6" s="34" t="str">
        <f>IF(BE7="","",IF(BE7="-","【-】","【"&amp;SUBSTITUTE(TEXT(BE7,"#,##0.00"),"-","△")&amp;"】"))</f>
        <v>【103.18】</v>
      </c>
      <c r="BF6" s="35">
        <f>IF(BF7="",NA(),BF7)</f>
        <v>204.28</v>
      </c>
      <c r="BG6" s="35">
        <f t="shared" ref="BG6:BO6" si="7">IF(BG7="",NA(),BG7)</f>
        <v>210.63</v>
      </c>
      <c r="BH6" s="35">
        <f t="shared" si="7"/>
        <v>197.69</v>
      </c>
      <c r="BI6" s="35">
        <f t="shared" si="7"/>
        <v>187.86</v>
      </c>
      <c r="BJ6" s="35">
        <f t="shared" si="7"/>
        <v>181.28</v>
      </c>
      <c r="BK6" s="35">
        <f t="shared" si="7"/>
        <v>392.19</v>
      </c>
      <c r="BL6" s="35">
        <f t="shared" si="7"/>
        <v>413.5</v>
      </c>
      <c r="BM6" s="35">
        <f t="shared" si="7"/>
        <v>407.42</v>
      </c>
      <c r="BN6" s="35">
        <f t="shared" si="7"/>
        <v>296.89</v>
      </c>
      <c r="BO6" s="35">
        <f t="shared" si="7"/>
        <v>270.57</v>
      </c>
      <c r="BP6" s="34" t="str">
        <f>IF(BP7="","",IF(BP7="-","【-】","【"&amp;SUBSTITUTE(TEXT(BP7,"#,##0.00"),"-","△")&amp;"】"))</f>
        <v>【307.23】</v>
      </c>
      <c r="BQ6" s="35">
        <f>IF(BQ7="",NA(),BQ7)</f>
        <v>84.56</v>
      </c>
      <c r="BR6" s="35">
        <f t="shared" ref="BR6:BZ6" si="8">IF(BR7="",NA(),BR7)</f>
        <v>80.91</v>
      </c>
      <c r="BS6" s="35">
        <f t="shared" si="8"/>
        <v>87.49</v>
      </c>
      <c r="BT6" s="35">
        <f t="shared" si="8"/>
        <v>82.97</v>
      </c>
      <c r="BU6" s="35">
        <f t="shared" si="8"/>
        <v>70.010000000000005</v>
      </c>
      <c r="BV6" s="35">
        <f t="shared" si="8"/>
        <v>57.03</v>
      </c>
      <c r="BW6" s="35">
        <f t="shared" si="8"/>
        <v>55.84</v>
      </c>
      <c r="BX6" s="35">
        <f t="shared" si="8"/>
        <v>57.08</v>
      </c>
      <c r="BY6" s="35">
        <f t="shared" si="8"/>
        <v>63.06</v>
      </c>
      <c r="BZ6" s="35">
        <f t="shared" si="8"/>
        <v>62.5</v>
      </c>
      <c r="CA6" s="34" t="str">
        <f>IF(CA7="","",IF(CA7="-","【-】","【"&amp;SUBSTITUTE(TEXT(CA7,"#,##0.00"),"-","△")&amp;"】"))</f>
        <v>【59.98】</v>
      </c>
      <c r="CB6" s="35">
        <f>IF(CB7="",NA(),CB7)</f>
        <v>179.07</v>
      </c>
      <c r="CC6" s="35">
        <f t="shared" ref="CC6:CK6" si="9">IF(CC7="",NA(),CC7)</f>
        <v>174.21</v>
      </c>
      <c r="CD6" s="35">
        <f t="shared" si="9"/>
        <v>163.72999999999999</v>
      </c>
      <c r="CE6" s="35">
        <f t="shared" si="9"/>
        <v>185.08</v>
      </c>
      <c r="CF6" s="35">
        <f t="shared" si="9"/>
        <v>218.5</v>
      </c>
      <c r="CG6" s="35">
        <f t="shared" si="9"/>
        <v>283.73</v>
      </c>
      <c r="CH6" s="35">
        <f t="shared" si="9"/>
        <v>287.57</v>
      </c>
      <c r="CI6" s="35">
        <f t="shared" si="9"/>
        <v>286.86</v>
      </c>
      <c r="CJ6" s="35">
        <f t="shared" si="9"/>
        <v>264.77</v>
      </c>
      <c r="CK6" s="35">
        <f t="shared" si="9"/>
        <v>269.33</v>
      </c>
      <c r="CL6" s="34" t="str">
        <f>IF(CL7="","",IF(CL7="-","【-】","【"&amp;SUBSTITUTE(TEXT(CL7,"#,##0.00"),"-","△")&amp;"】"))</f>
        <v>【272.98】</v>
      </c>
      <c r="CM6" s="34">
        <f>IF(CM7="",NA(),CM7)</f>
        <v>0</v>
      </c>
      <c r="CN6" s="35">
        <f t="shared" ref="CN6:CV6" si="10">IF(CN7="",NA(),CN7)</f>
        <v>96.15</v>
      </c>
      <c r="CO6" s="35">
        <f t="shared" si="10"/>
        <v>96.15</v>
      </c>
      <c r="CP6" s="35">
        <f t="shared" si="10"/>
        <v>88.46</v>
      </c>
      <c r="CQ6" s="35">
        <f t="shared" si="10"/>
        <v>88.46</v>
      </c>
      <c r="CR6" s="35">
        <f t="shared" si="10"/>
        <v>58.25</v>
      </c>
      <c r="CS6" s="35">
        <f t="shared" si="10"/>
        <v>61.55</v>
      </c>
      <c r="CT6" s="35">
        <f t="shared" si="10"/>
        <v>57.22</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5">
        <f>IF(DI7="",NA(),DI7)</f>
        <v>21.09</v>
      </c>
      <c r="DJ6" s="35">
        <f t="shared" ref="DJ6:DR6" si="12">IF(DJ7="",NA(),DJ7)</f>
        <v>25.31</v>
      </c>
      <c r="DK6" s="35">
        <f t="shared" si="12"/>
        <v>29.53</v>
      </c>
      <c r="DL6" s="35">
        <f t="shared" si="12"/>
        <v>33.75</v>
      </c>
      <c r="DM6" s="35">
        <f t="shared" si="12"/>
        <v>37.96</v>
      </c>
      <c r="DN6" s="35">
        <f t="shared" si="12"/>
        <v>14.97</v>
      </c>
      <c r="DO6" s="35">
        <f t="shared" si="12"/>
        <v>16.16</v>
      </c>
      <c r="DP6" s="35">
        <f t="shared" si="12"/>
        <v>16.420000000000002</v>
      </c>
      <c r="DQ6" s="35">
        <f t="shared" si="12"/>
        <v>21.11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372013</v>
      </c>
      <c r="D7" s="37">
        <v>46</v>
      </c>
      <c r="E7" s="37">
        <v>18</v>
      </c>
      <c r="F7" s="37">
        <v>0</v>
      </c>
      <c r="G7" s="37">
        <v>0</v>
      </c>
      <c r="H7" s="37" t="s">
        <v>95</v>
      </c>
      <c r="I7" s="37" t="s">
        <v>96</v>
      </c>
      <c r="J7" s="37" t="s">
        <v>97</v>
      </c>
      <c r="K7" s="37" t="s">
        <v>98</v>
      </c>
      <c r="L7" s="37" t="s">
        <v>99</v>
      </c>
      <c r="M7" s="37" t="s">
        <v>100</v>
      </c>
      <c r="N7" s="38" t="s">
        <v>101</v>
      </c>
      <c r="O7" s="38">
        <v>84.29</v>
      </c>
      <c r="P7" s="38">
        <v>0.02</v>
      </c>
      <c r="Q7" s="38">
        <v>100</v>
      </c>
      <c r="R7" s="38">
        <v>3740</v>
      </c>
      <c r="S7" s="38">
        <v>427131</v>
      </c>
      <c r="T7" s="38">
        <v>375.42</v>
      </c>
      <c r="U7" s="38">
        <v>1137.74</v>
      </c>
      <c r="V7" s="38">
        <v>92</v>
      </c>
      <c r="W7" s="38">
        <v>11.52</v>
      </c>
      <c r="X7" s="38">
        <v>7.99</v>
      </c>
      <c r="Y7" s="38">
        <v>100</v>
      </c>
      <c r="Z7" s="38">
        <v>100</v>
      </c>
      <c r="AA7" s="38">
        <v>100</v>
      </c>
      <c r="AB7" s="38">
        <v>100</v>
      </c>
      <c r="AC7" s="38">
        <v>100</v>
      </c>
      <c r="AD7" s="38">
        <v>89.69</v>
      </c>
      <c r="AE7" s="38">
        <v>85.72</v>
      </c>
      <c r="AF7" s="38">
        <v>93.44</v>
      </c>
      <c r="AG7" s="38">
        <v>88.66</v>
      </c>
      <c r="AH7" s="38">
        <v>96.05</v>
      </c>
      <c r="AI7" s="38">
        <v>95.06</v>
      </c>
      <c r="AJ7" s="38">
        <v>0</v>
      </c>
      <c r="AK7" s="38">
        <v>0</v>
      </c>
      <c r="AL7" s="38">
        <v>0</v>
      </c>
      <c r="AM7" s="38">
        <v>0</v>
      </c>
      <c r="AN7" s="38">
        <v>0</v>
      </c>
      <c r="AO7" s="38">
        <v>124.89</v>
      </c>
      <c r="AP7" s="38">
        <v>129.72999999999999</v>
      </c>
      <c r="AQ7" s="38">
        <v>123.58</v>
      </c>
      <c r="AR7" s="38">
        <v>132.37</v>
      </c>
      <c r="AS7" s="38">
        <v>123.82</v>
      </c>
      <c r="AT7" s="38">
        <v>144.21</v>
      </c>
      <c r="AU7" s="38">
        <v>1580.42</v>
      </c>
      <c r="AV7" s="38">
        <v>2019.6</v>
      </c>
      <c r="AW7" s="38">
        <v>3282.68</v>
      </c>
      <c r="AX7" s="38">
        <v>3376.92</v>
      </c>
      <c r="AY7" s="38">
        <v>3464.66</v>
      </c>
      <c r="AZ7" s="38">
        <v>221.76</v>
      </c>
      <c r="BA7" s="38">
        <v>180.07</v>
      </c>
      <c r="BB7" s="38">
        <v>172.39</v>
      </c>
      <c r="BC7" s="38">
        <v>104.38</v>
      </c>
      <c r="BD7" s="38">
        <v>89.72</v>
      </c>
      <c r="BE7" s="38">
        <v>103.18</v>
      </c>
      <c r="BF7" s="38">
        <v>204.28</v>
      </c>
      <c r="BG7" s="38">
        <v>210.63</v>
      </c>
      <c r="BH7" s="38">
        <v>197.69</v>
      </c>
      <c r="BI7" s="38">
        <v>187.86</v>
      </c>
      <c r="BJ7" s="38">
        <v>181.28</v>
      </c>
      <c r="BK7" s="38">
        <v>392.19</v>
      </c>
      <c r="BL7" s="38">
        <v>413.5</v>
      </c>
      <c r="BM7" s="38">
        <v>407.42</v>
      </c>
      <c r="BN7" s="38">
        <v>296.89</v>
      </c>
      <c r="BO7" s="38">
        <v>270.57</v>
      </c>
      <c r="BP7" s="38">
        <v>307.23</v>
      </c>
      <c r="BQ7" s="38">
        <v>84.56</v>
      </c>
      <c r="BR7" s="38">
        <v>80.91</v>
      </c>
      <c r="BS7" s="38">
        <v>87.49</v>
      </c>
      <c r="BT7" s="38">
        <v>82.97</v>
      </c>
      <c r="BU7" s="38">
        <v>70.010000000000005</v>
      </c>
      <c r="BV7" s="38">
        <v>57.03</v>
      </c>
      <c r="BW7" s="38">
        <v>55.84</v>
      </c>
      <c r="BX7" s="38">
        <v>57.08</v>
      </c>
      <c r="BY7" s="38">
        <v>63.06</v>
      </c>
      <c r="BZ7" s="38">
        <v>62.5</v>
      </c>
      <c r="CA7" s="38">
        <v>59.98</v>
      </c>
      <c r="CB7" s="38">
        <v>179.07</v>
      </c>
      <c r="CC7" s="38">
        <v>174.21</v>
      </c>
      <c r="CD7" s="38">
        <v>163.72999999999999</v>
      </c>
      <c r="CE7" s="38">
        <v>185.08</v>
      </c>
      <c r="CF7" s="38">
        <v>218.5</v>
      </c>
      <c r="CG7" s="38">
        <v>283.73</v>
      </c>
      <c r="CH7" s="38">
        <v>287.57</v>
      </c>
      <c r="CI7" s="38">
        <v>286.86</v>
      </c>
      <c r="CJ7" s="38">
        <v>264.77</v>
      </c>
      <c r="CK7" s="38">
        <v>269.33</v>
      </c>
      <c r="CL7" s="38">
        <v>272.98</v>
      </c>
      <c r="CM7" s="38">
        <v>0</v>
      </c>
      <c r="CN7" s="38">
        <v>96.15</v>
      </c>
      <c r="CO7" s="38">
        <v>96.15</v>
      </c>
      <c r="CP7" s="38">
        <v>88.46</v>
      </c>
      <c r="CQ7" s="38">
        <v>88.46</v>
      </c>
      <c r="CR7" s="38">
        <v>58.25</v>
      </c>
      <c r="CS7" s="38">
        <v>61.55</v>
      </c>
      <c r="CT7" s="38">
        <v>57.22</v>
      </c>
      <c r="CU7" s="38">
        <v>59.94</v>
      </c>
      <c r="CV7" s="38">
        <v>59.64</v>
      </c>
      <c r="CW7" s="38">
        <v>58.71</v>
      </c>
      <c r="CX7" s="38">
        <v>100</v>
      </c>
      <c r="CY7" s="38">
        <v>100</v>
      </c>
      <c r="CZ7" s="38">
        <v>100</v>
      </c>
      <c r="DA7" s="38">
        <v>100</v>
      </c>
      <c r="DB7" s="38">
        <v>100</v>
      </c>
      <c r="DC7" s="38">
        <v>68.150000000000006</v>
      </c>
      <c r="DD7" s="38">
        <v>67.489999999999995</v>
      </c>
      <c r="DE7" s="38">
        <v>67.290000000000006</v>
      </c>
      <c r="DF7" s="38">
        <v>89.66</v>
      </c>
      <c r="DG7" s="38">
        <v>90.63</v>
      </c>
      <c r="DH7" s="38">
        <v>79.510000000000005</v>
      </c>
      <c r="DI7" s="38">
        <v>21.09</v>
      </c>
      <c r="DJ7" s="38">
        <v>25.31</v>
      </c>
      <c r="DK7" s="38">
        <v>29.53</v>
      </c>
      <c r="DL7" s="38">
        <v>33.75</v>
      </c>
      <c r="DM7" s="38">
        <v>37.96</v>
      </c>
      <c r="DN7" s="38">
        <v>14.97</v>
      </c>
      <c r="DO7" s="38">
        <v>16.16</v>
      </c>
      <c r="DP7" s="38">
        <v>16.420000000000002</v>
      </c>
      <c r="DQ7" s="38">
        <v>21.11</v>
      </c>
      <c r="DR7" s="38">
        <v>23.76</v>
      </c>
      <c r="DS7" s="38">
        <v>20.309999999999999</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さやか</cp:lastModifiedBy>
  <cp:lastPrinted>2021-01-19T06:20:09Z</cp:lastPrinted>
  <dcterms:created xsi:type="dcterms:W3CDTF">2020-12-04T02:40:16Z</dcterms:created>
  <dcterms:modified xsi:type="dcterms:W3CDTF">2021-01-22T05:25:53Z</dcterms:modified>
  <cp:category/>
</cp:coreProperties>
</file>