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1.経理財産係R2～\160.経営比較分析表\R1決算分（R2年度作成）\回答\"/>
    </mc:Choice>
  </mc:AlternateContent>
  <workbookProtection workbookAlgorithmName="SHA-512" workbookHashValue="lJANp5xrANXlyXOOJJtpIh+6PPna20TE2DkhjAyMzINzTXqNt+xAQdSqZ8PeJBDG1f2kAwdDTkMDHHA9iHt2Eg==" workbookSaltValue="ezlqV+hEvnSH7UibBndPr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<sst xmlns="http://schemas.openxmlformats.org/spreadsheetml/2006/main" count="231" uniqueCount="117">
  <si>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</si>
  <si>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</si>
  <si>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</si>
  <si>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</si>
  <si>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</si>
  <si>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</si>
  <si>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</si>
  <si>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</si>
  <si>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</si>
  <si>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</si>
  <si>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</si>
  <si>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</si>
  <si>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</si>
  <si>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</si>
  <si>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</si>
  <si>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</si>
  <si>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</si>
  <si>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</si>
  <si>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</si>
  <si>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</si>
  <si>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</si>
  <si>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</si>
  <si>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</si>
  <si>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</si>
  <si>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</si>
  <si>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</si>
  <si>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</si>
  <si>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</si>
  <si>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</si>
  <si>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</si>
  <si>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</si>
  <si>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</si>
  <si>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</si>
  <si>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</si>
  <si>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</si>
  <si>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</si>
  <si>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</si>
  <si>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</si>
  <si>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</si>
  <si>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</si>
  <si>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</si>
  <si>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</si>
  <si>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</si>
  <si>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</si>
  <si>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</si>
  <si>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</si>
  <si>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</si>
  <si>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</si>
  <si>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</si>
  <si>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</si>
  <si>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</si>
  <si>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</si>
  <si>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</si>
  <si>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</si>
  <si>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</si>
  <si>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</si>
  <si>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</si>
  <si>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</si>
  <si>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</si>
  <si>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</si>
  <si>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</si>
  <si>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</si>
  <si>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</si>
  <si>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</si>
  <si>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</si>
  <si>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</si>
  <si>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</si>
  <si>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</si>
  <si>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</si>
  <si>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</si>
  <si>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</si>
  <si>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</si>
  <si>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</si>
  <si>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</si>
  <si>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</si>
  <si>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</si>
  <si>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</si>
  <si>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</si>
  <si>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</si>
  <si>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</si>
  <si>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</si>
  <si>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</si>
  <si>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</si>
  <si>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</si>
  <si>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</si>
  <si>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</si>
  <si>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</si>
  <si>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</si>
  <si>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</si>
  <si>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</si>
  <si>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</si>
  <si>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</si>
  <si>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</si>
  <si>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</si>
  <si>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</si>
  <si>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</si>
  <si>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</si>
  <si>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</si>
  <si>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</si>
  <si>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</si>
  <si>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</si>
  <si>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</si>
  <si>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</si>
  <si>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</si>
  <si>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</si>
  <si>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</si>
  <si>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</si>
  <si>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</si>
  <si>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</si>
  <si>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</si>
  <si>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</si>
  <si>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</si>
  <si>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</si>
  <si>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</si>
  <si>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②累積欠損金比率については、平成２８年度に土地の一部を市長部局に無償譲渡したことに伴い発生した譲渡損に伴う欠損金であり、平成２９年度以降、欠損金は発生していない。
④企業債残高対事業規模比率については、類似団体平均値を上回っており、従来から、資本費平準化債を積極的に活用してきたことに加え、平成２８年度には、流域下水道移管に伴い、企業債を借入れしたこと等が要因として挙げられるが、今後は、施設整備事業債の借入れが減少していくことが見込まれていることから企業債残高も減少していく。
　特定環境保全公共下水道は、現状では、公共下水道等と一体的に運営することで維持管理費等は、比較的低く抑えられていることもあり、⑤経費回収率及び⑥汚水処理原価については、類似団体平均値より良好な数値となっているが、地域的に人口減少がより進んでいくことが見込まれるため、⑦施設利用率及び⑧水洗化率の更なる向上は望みにくい状況である。今後、経営状況は、更に厳しさを増すものと見込まれることから、より一層、効率的な事業経営に取り組む必要がある。</t>
    <rPh sb="66" eb="68">
      <t>イコウ</t>
    </rPh>
    <rPh sb="110" eb="112">
      <t>ウワマワ</t>
    </rPh>
    <rPh sb="243" eb="245">
      <t>トクテイ</t>
    </rPh>
    <rPh sb="245" eb="247">
      <t>カンキョウ</t>
    </rPh>
    <rPh sb="247" eb="249">
      <t>ホゼン</t>
    </rPh>
    <rPh sb="249" eb="251">
      <t>コウキョウ</t>
    </rPh>
    <rPh sb="251" eb="254">
      <t>ゲスイドウ</t>
    </rPh>
    <rPh sb="256" eb="258">
      <t>ゲンジョウ</t>
    </rPh>
    <rPh sb="261" eb="263">
      <t>コウキョウ</t>
    </rPh>
    <rPh sb="263" eb="266">
      <t>ゲスイドウ</t>
    </rPh>
    <rPh sb="266" eb="267">
      <t>ナド</t>
    </rPh>
    <rPh sb="268" eb="271">
      <t>イッタイテキ</t>
    </rPh>
    <rPh sb="272" eb="274">
      <t>ウンエイ</t>
    </rPh>
    <rPh sb="279" eb="281">
      <t>イジ</t>
    </rPh>
    <rPh sb="281" eb="284">
      <t>カンリヒ</t>
    </rPh>
    <rPh sb="284" eb="285">
      <t>トウ</t>
    </rPh>
    <rPh sb="287" eb="290">
      <t>ヒカクテキ</t>
    </rPh>
    <rPh sb="290" eb="291">
      <t>ヒク</t>
    </rPh>
    <rPh sb="292" eb="293">
      <t>オサ</t>
    </rPh>
    <rPh sb="306" eb="308">
      <t>ケイヒ</t>
    </rPh>
    <rPh sb="308" eb="310">
      <t>カイシュウ</t>
    </rPh>
    <rPh sb="310" eb="311">
      <t>リツ</t>
    </rPh>
    <rPh sb="311" eb="312">
      <t>オヨ</t>
    </rPh>
    <rPh sb="314" eb="316">
      <t>オスイ</t>
    </rPh>
    <rPh sb="316" eb="318">
      <t>ショリ</t>
    </rPh>
    <rPh sb="318" eb="320">
      <t>ゲンカ</t>
    </rPh>
    <rPh sb="326" eb="328">
      <t>ルイジ</t>
    </rPh>
    <rPh sb="328" eb="330">
      <t>ダンタイ</t>
    </rPh>
    <rPh sb="330" eb="333">
      <t>ヘイキンチ</t>
    </rPh>
    <rPh sb="335" eb="337">
      <t>リョウコウ</t>
    </rPh>
    <rPh sb="338" eb="340">
      <t>スウチ</t>
    </rPh>
    <rPh sb="348" eb="351">
      <t>チイキテキ</t>
    </rPh>
    <rPh sb="352" eb="354">
      <t>ジンコウ</t>
    </rPh>
    <rPh sb="354" eb="356">
      <t>ゲンショウ</t>
    </rPh>
    <rPh sb="359" eb="360">
      <t>スス</t>
    </rPh>
    <rPh sb="367" eb="369">
      <t>ミコ</t>
    </rPh>
    <rPh sb="376" eb="378">
      <t>シセツ</t>
    </rPh>
    <rPh sb="378" eb="381">
      <t>リヨウリツ</t>
    </rPh>
    <rPh sb="381" eb="382">
      <t>オヨ</t>
    </rPh>
    <rPh sb="384" eb="387">
      <t>スイセンカ</t>
    </rPh>
    <rPh sb="387" eb="388">
      <t>リツ</t>
    </rPh>
    <rPh sb="389" eb="390">
      <t>サラ</t>
    </rPh>
    <rPh sb="392" eb="394">
      <t>コウジョウ</t>
    </rPh>
    <rPh sb="395" eb="396">
      <t>ノゾ</t>
    </rPh>
    <rPh sb="400" eb="402">
      <t>ジョウキョウ</t>
    </rPh>
    <rPh sb="406" eb="408">
      <t>コンゴ</t>
    </rPh>
    <rPh sb="409" eb="411">
      <t>ケイエイ</t>
    </rPh>
    <rPh sb="411" eb="413">
      <t>ジョウキョウ</t>
    </rPh>
    <rPh sb="415" eb="416">
      <t>サラ</t>
    </rPh>
    <rPh sb="417" eb="418">
      <t>キビ</t>
    </rPh>
    <rPh sb="421" eb="422">
      <t>マ</t>
    </rPh>
    <rPh sb="426" eb="428">
      <t>ミコ</t>
    </rPh>
    <rPh sb="438" eb="440">
      <t>イッソウ</t>
    </rPh>
    <rPh sb="441" eb="444">
      <t>コウリツテキ</t>
    </rPh>
    <rPh sb="445" eb="447">
      <t>ジギョウ</t>
    </rPh>
    <rPh sb="447" eb="449">
      <t>ケイエイ</t>
    </rPh>
    <rPh sb="450" eb="451">
      <t>ト</t>
    </rPh>
    <rPh sb="452" eb="453">
      <t>ク</t>
    </rPh>
    <rPh sb="454" eb="456">
      <t>ヒツヨウ</t>
    </rPh>
    <phoneticPr fontId="4"/>
  </si>
  <si>
    <t>　特定環境保全公共下水道は、旧合併町が行っていた事業で、最も供用開始が早い町でも平成１１年度からと、公共下水道よりも整備時期が新しいため、現時点では管渠の老朽化対策は行っていない。今後の更新については、公共下水道を含め、優先順位を考慮し、効率的に行っていく。</t>
    <rPh sb="1" eb="3">
      <t>トクテイ</t>
    </rPh>
    <rPh sb="3" eb="5">
      <t>カンキョウ</t>
    </rPh>
    <rPh sb="5" eb="7">
      <t>ホゼン</t>
    </rPh>
    <rPh sb="7" eb="9">
      <t>コウキョウ</t>
    </rPh>
    <rPh sb="9" eb="12">
      <t>ゲスイドウ</t>
    </rPh>
    <rPh sb="14" eb="15">
      <t>キュウ</t>
    </rPh>
    <rPh sb="15" eb="17">
      <t>ガッペイ</t>
    </rPh>
    <rPh sb="17" eb="18">
      <t>マチ</t>
    </rPh>
    <rPh sb="19" eb="20">
      <t>オコナ</t>
    </rPh>
    <rPh sb="24" eb="26">
      <t>ジギョウ</t>
    </rPh>
    <rPh sb="28" eb="29">
      <t>モット</t>
    </rPh>
    <rPh sb="30" eb="32">
      <t>キョウヨウ</t>
    </rPh>
    <rPh sb="32" eb="34">
      <t>カイシ</t>
    </rPh>
    <rPh sb="35" eb="36">
      <t>ハヤ</t>
    </rPh>
    <rPh sb="37" eb="38">
      <t>マチ</t>
    </rPh>
    <rPh sb="40" eb="42">
      <t>ヘイセイ</t>
    </rPh>
    <rPh sb="44" eb="46">
      <t>ネンド</t>
    </rPh>
    <rPh sb="50" eb="52">
      <t>コウキョウ</t>
    </rPh>
    <rPh sb="52" eb="55">
      <t>ゲスイドウ</t>
    </rPh>
    <rPh sb="58" eb="60">
      <t>セイビ</t>
    </rPh>
    <rPh sb="60" eb="62">
      <t>ジキ</t>
    </rPh>
    <rPh sb="63" eb="64">
      <t>アタラ</t>
    </rPh>
    <rPh sb="69" eb="72">
      <t>ゲンジテン</t>
    </rPh>
    <rPh sb="74" eb="76">
      <t>カンキョ</t>
    </rPh>
    <rPh sb="77" eb="79">
      <t>ロウチク</t>
    </rPh>
    <rPh sb="79" eb="80">
      <t>カ</t>
    </rPh>
    <rPh sb="80" eb="82">
      <t>タイサク</t>
    </rPh>
    <rPh sb="83" eb="84">
      <t>オコナ</t>
    </rPh>
    <rPh sb="90" eb="92">
      <t>コンゴ</t>
    </rPh>
    <rPh sb="93" eb="95">
      <t>コウシン</t>
    </rPh>
    <rPh sb="101" eb="103">
      <t>コウキョウ</t>
    </rPh>
    <rPh sb="103" eb="106">
      <t>ゲスイドウ</t>
    </rPh>
    <rPh sb="107" eb="108">
      <t>フク</t>
    </rPh>
    <rPh sb="110" eb="112">
      <t>ユウセン</t>
    </rPh>
    <rPh sb="112" eb="114">
      <t>ジュンイ</t>
    </rPh>
    <rPh sb="115" eb="117">
      <t>コウリョ</t>
    </rPh>
    <rPh sb="119" eb="122">
      <t>コウリツテキ</t>
    </rPh>
    <rPh sb="123" eb="124">
      <t>オコナ</t>
    </rPh>
    <phoneticPr fontId="4"/>
  </si>
  <si>
    <t>　下水道計画区域内の整備が概ね完了したことから、今後は中長期的に下水道施設全体の状態を把握し、維持管理、改築更新を一体的に捉えて計画的・効率的に管理する方針としたストックマネジメント計画に基づき、適切な事業運営に努める。
  今後は、令和２年３月に経営戦略を兼ねて策定した高松市下水道事業基本計画（令和２年度～令和１１年度）に基づき、効率的な事業運営を実施していくが、特に、特定環境保全公共下水道の場合は、人口密集率が低い地域が多いことから、公共下水道以上に効率的な事業運営を実施する必要がある。</t>
    <rPh sb="43" eb="45">
      <t>ハアク</t>
    </rPh>
    <rPh sb="54" eb="56">
      <t>コウシン</t>
    </rPh>
    <rPh sb="113" eb="115">
      <t>コンゴ</t>
    </rPh>
    <rPh sb="117" eb="119">
      <t>レイワ</t>
    </rPh>
    <rPh sb="120" eb="121">
      <t>ネン</t>
    </rPh>
    <rPh sb="122" eb="123">
      <t>ガツ</t>
    </rPh>
    <rPh sb="132" eb="134">
      <t>サクテイ</t>
    </rPh>
    <rPh sb="149" eb="151">
      <t>レイワ</t>
    </rPh>
    <rPh sb="152" eb="153">
      <t>ネン</t>
    </rPh>
    <rPh sb="153" eb="154">
      <t>ド</t>
    </rPh>
    <rPh sb="155" eb="157">
      <t>レイワ</t>
    </rPh>
    <rPh sb="167" eb="170">
      <t>コウリツテキ</t>
    </rPh>
    <rPh sb="171" eb="173">
      <t>ジギョウ</t>
    </rPh>
    <rPh sb="173" eb="175">
      <t>ウンエイ</t>
    </rPh>
    <rPh sb="176" eb="178">
      <t>ジッシ</t>
    </rPh>
    <rPh sb="184" eb="185">
      <t>トク</t>
    </rPh>
    <rPh sb="187" eb="198">
      <t>トクテイカンキョウホゼンコウキョウゲスイドウ</t>
    </rPh>
    <rPh sb="199" eb="201">
      <t>バアイ</t>
    </rPh>
    <rPh sb="203" eb="205">
      <t>ジンコウ</t>
    </rPh>
    <rPh sb="205" eb="207">
      <t>ミッシュウ</t>
    </rPh>
    <rPh sb="207" eb="208">
      <t>リツ</t>
    </rPh>
    <rPh sb="209" eb="210">
      <t>ヒク</t>
    </rPh>
    <rPh sb="211" eb="213">
      <t>チイキ</t>
    </rPh>
    <rPh sb="214" eb="215">
      <t>オオ</t>
    </rPh>
    <rPh sb="221" eb="223">
      <t>コウキョウ</t>
    </rPh>
    <rPh sb="223" eb="226">
      <t>ゲスイドウ</t>
    </rPh>
    <rPh sb="226" eb="228">
      <t>イジョウ</t>
    </rPh>
    <rPh sb="229" eb="232">
      <t>コウリツテキ</t>
    </rPh>
    <rPh sb="233" eb="235">
      <t>ジギョウ</t>
    </rPh>
    <rPh sb="235" eb="237">
      <t>ウンエイ</t>
    </rPh>
    <rPh sb="238" eb="240">
      <t>ジッシ</t>
    </rPh>
    <rPh sb="242" eb="24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</si>
</sst>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D6-424D-9A7F-F820AB93AD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E7D6-424D-9A7F-F820AB93AD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26.8</c:v>
                </c:pt>
                <c:pt idx="1">
                  <c:v>31.6</c:v>
                </c:pt>
                <c:pt idx="2">
                  <c:v>27.83</c:v>
                </c:pt>
                <c:pt idx="3">
                  <c:v>28.74</c:v>
                </c:pt>
                <c:pt idx="4">
                  <c:v>28.06</c:v>
                </c:pt>
              </c:numCache>
            </c:numRef>
          </c:val>
          <c:extLst>
            <c:ext xmlns:c16="http://schemas.microsoft.com/office/drawing/2014/chart" uri="{C3380CC4-5D6E-409C-BE32-E72D297353CC}">
              <c16:uniqueId val="{00000000-6873-4B76-A8EF-0B134E9270E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6873-4B76-A8EF-0B134E9270E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56.18</c:v>
                </c:pt>
                <c:pt idx="1">
                  <c:v>59.97</c:v>
                </c:pt>
                <c:pt idx="2">
                  <c:v>60.48</c:v>
                </c:pt>
                <c:pt idx="3">
                  <c:v>60.27</c:v>
                </c:pt>
                <c:pt idx="4">
                  <c:v>60.17</c:v>
                </c:pt>
              </c:numCache>
            </c:numRef>
          </c:val>
          <c:extLst>
            <c:ext xmlns:c16="http://schemas.microsoft.com/office/drawing/2014/chart" uri="{C3380CC4-5D6E-409C-BE32-E72D297353CC}">
              <c16:uniqueId val="{00000000-7740-4229-AC8B-578B74C6190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740-4229-AC8B-578B74C6190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100.13</c:v>
                </c:pt>
                <c:pt idx="1">
                  <c:v>100</c:v>
                </c:pt>
                <c:pt idx="2">
                  <c:v>100</c:v>
                </c:pt>
                <c:pt idx="3">
                  <c:v>100</c:v>
                </c:pt>
                <c:pt idx="4">
                  <c:v>100</c:v>
                </c:pt>
              </c:numCache>
            </c:numRef>
          </c:val>
          <c:extLst>
            <c:ext xmlns:c16="http://schemas.microsoft.com/office/drawing/2014/chart" uri="{C3380CC4-5D6E-409C-BE32-E72D297353CC}">
              <c16:uniqueId val="{00000000-AA32-4DE3-A852-90E71CF5220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c:ext xmlns:c16="http://schemas.microsoft.com/office/drawing/2014/chart" uri="{C3380CC4-5D6E-409C-BE32-E72D297353CC}">
              <c16:uniqueId val="{00000001-AA32-4DE3-A852-90E71CF5220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13.74</c:v>
                </c:pt>
                <c:pt idx="1">
                  <c:v>15.58</c:v>
                </c:pt>
                <c:pt idx="2">
                  <c:v>18.329999999999998</c:v>
                </c:pt>
                <c:pt idx="3">
                  <c:v>20.95</c:v>
                </c:pt>
                <c:pt idx="4">
                  <c:v>23.45</c:v>
                </c:pt>
              </c:numCache>
            </c:numRef>
          </c:val>
          <c:extLst>
            <c:ext xmlns:c16="http://schemas.microsoft.com/office/drawing/2014/chart" uri="{C3380CC4-5D6E-409C-BE32-E72D297353CC}">
              <c16:uniqueId val="{00000000-6A2B-4885-931F-29D6EB827E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c:ext xmlns:c16="http://schemas.microsoft.com/office/drawing/2014/chart" uri="{C3380CC4-5D6E-409C-BE32-E72D297353CC}">
              <c16:uniqueId val="{00000001-6A2B-4885-931F-29D6EB827E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2D0-45E3-8C7D-1780CDBCE82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c:ext xmlns:c16="http://schemas.microsoft.com/office/drawing/2014/chart" uri="{C3380CC4-5D6E-409C-BE32-E72D297353CC}">
              <c16:uniqueId val="{00000001-A2D0-45E3-8C7D-1780CDBCE82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17.829999999999998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D3D-431F-8462-B20D7D0862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c:ext xmlns:c16="http://schemas.microsoft.com/office/drawing/2014/chart" uri="{C3380CC4-5D6E-409C-BE32-E72D297353CC}">
              <c16:uniqueId val="{00000001-0D3D-431F-8462-B20D7D0862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82.9</c:v>
                </c:pt>
                <c:pt idx="1">
                  <c:v>65.95</c:v>
                </c:pt>
                <c:pt idx="2">
                  <c:v>87.91</c:v>
                </c:pt>
                <c:pt idx="3">
                  <c:v>87.92</c:v>
                </c:pt>
                <c:pt idx="4">
                  <c:v>84.18</c:v>
                </c:pt>
              </c:numCache>
            </c:numRef>
          </c:val>
          <c:extLst>
            <c:ext xmlns:c16="http://schemas.microsoft.com/office/drawing/2014/chart" uri="{C3380CC4-5D6E-409C-BE32-E72D297353CC}">
              <c16:uniqueId val="{00000000-08B7-4990-AFA0-A3E04CEBBB2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c:ext xmlns:c16="http://schemas.microsoft.com/office/drawing/2014/chart" uri="{C3380CC4-5D6E-409C-BE32-E72D297353CC}">
              <c16:uniqueId val="{00000001-08B7-4990-AFA0-A3E04CEBBB2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3894.58</c:v>
                </c:pt>
                <c:pt idx="1">
                  <c:v>3963.56</c:v>
                </c:pt>
                <c:pt idx="2">
                  <c:v>5309.85</c:v>
                </c:pt>
                <c:pt idx="3">
                  <c:v>4936.66</c:v>
                </c:pt>
                <c:pt idx="4">
                  <c:v>4989.25</c:v>
                </c:pt>
              </c:numCache>
            </c:numRef>
          </c:val>
          <c:extLst>
            <c:ext xmlns:c16="http://schemas.microsoft.com/office/drawing/2014/chart" uri="{C3380CC4-5D6E-409C-BE32-E72D297353CC}">
              <c16:uniqueId val="{00000000-3043-4BA4-A637-8BEB69E2DB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043-4BA4-A637-8BEB69E2DB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49.67</c:v>
                </c:pt>
                <c:pt idx="1">
                  <c:v>94.77</c:v>
                </c:pt>
                <c:pt idx="2">
                  <c:v>93.34</c:v>
                </c:pt>
                <c:pt idx="3">
                  <c:v>97.08</c:v>
                </c:pt>
                <c:pt idx="4">
                  <c:v>96.84</c:v>
                </c:pt>
              </c:numCache>
            </c:numRef>
          </c:val>
          <c:extLst>
            <c:ext xmlns:c16="http://schemas.microsoft.com/office/drawing/2014/chart" uri="{C3380CC4-5D6E-409C-BE32-E72D297353CC}">
              <c16:uniqueId val="{00000000-71AA-4A28-87B6-A25C8639E4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1AA-4A28-87B6-A25C8639E4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436.22</c:v>
                </c:pt>
                <c:pt idx="1">
                  <c:v>225.95</c:v>
                </c:pt>
                <c:pt idx="2">
                  <c:v>155.47</c:v>
                </c:pt>
                <c:pt idx="3">
                  <c:v>150</c:v>
                </c:pt>
                <c:pt idx="4">
                  <c:v>150</c:v>
                </c:pt>
              </c:numCache>
            </c:numRef>
          </c:val>
          <c:extLst>
            <c:ext xmlns:c16="http://schemas.microsoft.com/office/drawing/2014/chart" uri="{C3380CC4-5D6E-409C-BE32-E72D297353CC}">
              <c16:uniqueId val="{00000000-84A6-4EBD-A456-2F9B6E9757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84A6-4EBD-A456-2F9B6E9757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7" zoomScaleNormal="100" workbookViewId="0">
      <selection activeCell="BJ63" sqref="BJ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香川県　高松市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5">
        <f>データ!S6</f>
        <v>427131</v>
      </c>
      <c r="AM8" s="75"/>
      <c r="AN8" s="75"/>
      <c r="AO8" s="75"/>
      <c r="AP8" s="75"/>
      <c r="AQ8" s="75"/>
      <c r="AR8" s="75"/>
      <c r="AS8" s="75"/>
      <c r="AT8" s="74">
        <f>データ!T6</f>
        <v>375.42</v>
      </c>
      <c r="AU8" s="74"/>
      <c r="AV8" s="74"/>
      <c r="AW8" s="74"/>
      <c r="AX8" s="74"/>
      <c r="AY8" s="74"/>
      <c r="AZ8" s="74"/>
      <c r="BA8" s="74"/>
      <c r="BB8" s="74">
        <f>データ!U6</f>
        <v>1137.74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47.5</v>
      </c>
      <c r="J10" s="74"/>
      <c r="K10" s="74"/>
      <c r="L10" s="74"/>
      <c r="M10" s="74"/>
      <c r="N10" s="74"/>
      <c r="O10" s="74"/>
      <c r="P10" s="74">
        <f>データ!P6</f>
        <v>2.19</v>
      </c>
      <c r="Q10" s="74"/>
      <c r="R10" s="74"/>
      <c r="S10" s="74"/>
      <c r="T10" s="74"/>
      <c r="U10" s="74"/>
      <c r="V10" s="74"/>
      <c r="W10" s="74">
        <f>データ!Q6</f>
        <v>100</v>
      </c>
      <c r="X10" s="74"/>
      <c r="Y10" s="74"/>
      <c r="Z10" s="74"/>
      <c r="AA10" s="74"/>
      <c r="AB10" s="74"/>
      <c r="AC10" s="74"/>
      <c r="AD10" s="75">
        <f>データ!R6</f>
        <v>2506</v>
      </c>
      <c r="AE10" s="75"/>
      <c r="AF10" s="75"/>
      <c r="AG10" s="75"/>
      <c r="AH10" s="75"/>
      <c r="AI10" s="75"/>
      <c r="AJ10" s="75"/>
      <c r="AK10" s="2"/>
      <c r="AL10" s="75">
        <f>データ!V6</f>
        <v>9311</v>
      </c>
      <c r="AM10" s="75"/>
      <c r="AN10" s="75"/>
      <c r="AO10" s="75"/>
      <c r="AP10" s="75"/>
      <c r="AQ10" s="75"/>
      <c r="AR10" s="75"/>
      <c r="AS10" s="75"/>
      <c r="AT10" s="74">
        <f>データ!W6</f>
        <v>4.16</v>
      </c>
      <c r="AU10" s="74"/>
      <c r="AV10" s="74"/>
      <c r="AW10" s="74"/>
      <c r="AX10" s="74"/>
      <c r="AY10" s="74"/>
      <c r="AZ10" s="74"/>
      <c r="BA10" s="74"/>
      <c r="BB10" s="74">
        <f>データ!X6</f>
        <v>2238.2199999999998</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Tu2U4hTu3szZdFwSOU/4g/+PGIkBeEIYaFvqHfehi/Fy8+m6nxexUauztWOr7hTYlLFfuuimsO8BL1Desm9kBA==" saltValue="wd9aYLvF2aY5RF0NTjb5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372013</v>
      </c>
      <c r="D6" s="33">
        <f t="shared" si="3"/>
        <v>46</v>
      </c>
      <c r="E6" s="33">
        <f t="shared" si="3"/>
        <v>17</v>
      </c>
      <c r="F6" s="33">
        <f t="shared" si="3"/>
        <v>4</v>
      </c>
      <c r="G6" s="33">
        <f t="shared" si="3"/>
        <v>0</v>
      </c>
      <c r="H6" s="33" t="str">
        <f t="shared" si="3"/>
        <v>香川県　高松市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47.5</v>
      </c>
      <c r="P6" s="34">
        <f t="shared" si="3"/>
        <v>2.19</v>
      </c>
      <c r="Q6" s="34">
        <f t="shared" si="3"/>
        <v>100</v>
      </c>
      <c r="R6" s="34">
        <f t="shared" si="3"/>
        <v>2506</v>
      </c>
      <c r="S6" s="34">
        <f t="shared" si="3"/>
        <v>427131</v>
      </c>
      <c r="T6" s="34">
        <f t="shared" si="3"/>
        <v>375.42</v>
      </c>
      <c r="U6" s="34">
        <f t="shared" si="3"/>
        <v>1137.74</v>
      </c>
      <c r="V6" s="34">
        <f t="shared" si="3"/>
        <v>9311</v>
      </c>
      <c r="W6" s="34">
        <f t="shared" si="3"/>
        <v>4.16</v>
      </c>
      <c r="X6" s="34">
        <f t="shared" si="3"/>
        <v>2238.2199999999998</v>
      </c>
      <c r="Y6" s="35">
        <f>IF(Y7="",NA(),Y7)</f>
        <v>100.13</v>
      </c>
      <c r="Z6" s="35">
        <f t="shared" ref="Z6:AH6" si="4">IF(Z7="",NA(),Z7)</f>
        <v>100</v>
      </c>
      <c r="AA6" s="35">
        <f t="shared" si="4"/>
        <v>100</v>
      </c>
      <c r="AB6" s="35">
        <f t="shared" si="4"/>
        <v>100</v>
      </c>
      <c r="AC6" s="35">
        <f t="shared" si="4"/>
        <v>100</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5">
        <f t="shared" ref="AK6:AS6" si="5">IF(AK7="",NA(),AK7)</f>
        <v>17.829999999999998</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82.9</v>
      </c>
      <c r="AV6" s="35">
        <f t="shared" ref="AV6:BD6" si="6">IF(AV7="",NA(),AV7)</f>
        <v>65.95</v>
      </c>
      <c r="AW6" s="35">
        <f t="shared" si="6"/>
        <v>87.91</v>
      </c>
      <c r="AX6" s="35">
        <f t="shared" si="6"/>
        <v>87.92</v>
      </c>
      <c r="AY6" s="35">
        <f t="shared" si="6"/>
        <v>84.18</v>
      </c>
      <c r="AZ6" s="35">
        <f t="shared" si="6"/>
        <v>49.07</v>
      </c>
      <c r="BA6" s="35">
        <f t="shared" si="6"/>
        <v>46.78</v>
      </c>
      <c r="BB6" s="35">
        <f t="shared" si="6"/>
        <v>47.44</v>
      </c>
      <c r="BC6" s="35">
        <f t="shared" si="6"/>
        <v>49.18</v>
      </c>
      <c r="BD6" s="35">
        <f t="shared" si="6"/>
        <v>47.72</v>
      </c>
      <c r="BE6" s="34" t="str">
        <f>IF(BE7="","",IF(BE7="-","【-】","【"&amp;SUBSTITUTE(TEXT(BE7,"#,##0.00"),"-","△")&amp;"】"))</f>
        <v>【49.61】</v>
      </c>
      <c r="BF6" s="35">
        <f>IF(BF7="",NA(),BF7)</f>
        <v>3894.58</v>
      </c>
      <c r="BG6" s="35">
        <f t="shared" ref="BG6:BO6" si="7">IF(BG7="",NA(),BG7)</f>
        <v>3963.56</v>
      </c>
      <c r="BH6" s="35">
        <f t="shared" si="7"/>
        <v>5309.85</v>
      </c>
      <c r="BI6" s="35">
        <f t="shared" si="7"/>
        <v>4936.66</v>
      </c>
      <c r="BJ6" s="35">
        <f t="shared" si="7"/>
        <v>4989.25</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49.67</v>
      </c>
      <c r="BR6" s="35">
        <f t="shared" ref="BR6:BZ6" si="8">IF(BR7="",NA(),BR7)</f>
        <v>94.77</v>
      </c>
      <c r="BS6" s="35">
        <f t="shared" si="8"/>
        <v>93.34</v>
      </c>
      <c r="BT6" s="35">
        <f t="shared" si="8"/>
        <v>97.08</v>
      </c>
      <c r="BU6" s="35">
        <f t="shared" si="8"/>
        <v>96.84</v>
      </c>
      <c r="BV6" s="35">
        <f t="shared" si="8"/>
        <v>66.22</v>
      </c>
      <c r="BW6" s="35">
        <f t="shared" si="8"/>
        <v>69.87</v>
      </c>
      <c r="BX6" s="35">
        <f t="shared" si="8"/>
        <v>74.3</v>
      </c>
      <c r="BY6" s="35">
        <f t="shared" si="8"/>
        <v>72.260000000000005</v>
      </c>
      <c r="BZ6" s="35">
        <f t="shared" si="8"/>
        <v>71.84</v>
      </c>
      <c r="CA6" s="34" t="str">
        <f>IF(CA7="","",IF(CA7="-","【-】","【"&amp;SUBSTITUTE(TEXT(CA7,"#,##0.00"),"-","△")&amp;"】"))</f>
        <v>【74.17】</v>
      </c>
      <c r="CB6" s="35">
        <f>IF(CB7="",NA(),CB7)</f>
        <v>436.22</v>
      </c>
      <c r="CC6" s="35">
        <f t="shared" ref="CC6:CK6" si="9">IF(CC7="",NA(),CC7)</f>
        <v>225.95</v>
      </c>
      <c r="CD6" s="35">
        <f t="shared" si="9"/>
        <v>155.47</v>
      </c>
      <c r="CE6" s="35">
        <f t="shared" si="9"/>
        <v>150</v>
      </c>
      <c r="CF6" s="35">
        <f t="shared" si="9"/>
        <v>150</v>
      </c>
      <c r="CG6" s="35">
        <f t="shared" si="9"/>
        <v>246.72</v>
      </c>
      <c r="CH6" s="35">
        <f t="shared" si="9"/>
        <v>234.96</v>
      </c>
      <c r="CI6" s="35">
        <f t="shared" si="9"/>
        <v>221.81</v>
      </c>
      <c r="CJ6" s="35">
        <f t="shared" si="9"/>
        <v>230.02</v>
      </c>
      <c r="CK6" s="35">
        <f t="shared" si="9"/>
        <v>228.47</v>
      </c>
      <c r="CL6" s="34" t="str">
        <f>IF(CL7="","",IF(CL7="-","【-】","【"&amp;SUBSTITUTE(TEXT(CL7,"#,##0.00"),"-","△")&amp;"】"))</f>
        <v>【218.56】</v>
      </c>
      <c r="CM6" s="35">
        <f>IF(CM7="",NA(),CM7)</f>
        <v>26.8</v>
      </c>
      <c r="CN6" s="35">
        <f t="shared" ref="CN6:CV6" si="10">IF(CN7="",NA(),CN7)</f>
        <v>31.6</v>
      </c>
      <c r="CO6" s="35">
        <f t="shared" si="10"/>
        <v>27.83</v>
      </c>
      <c r="CP6" s="35">
        <f t="shared" si="10"/>
        <v>28.74</v>
      </c>
      <c r="CQ6" s="35">
        <f t="shared" si="10"/>
        <v>28.06</v>
      </c>
      <c r="CR6" s="35">
        <f t="shared" si="10"/>
        <v>41.35</v>
      </c>
      <c r="CS6" s="35">
        <f t="shared" si="10"/>
        <v>42.9</v>
      </c>
      <c r="CT6" s="35">
        <f t="shared" si="10"/>
        <v>43.36</v>
      </c>
      <c r="CU6" s="35">
        <f t="shared" si="10"/>
        <v>42.56</v>
      </c>
      <c r="CV6" s="35">
        <f t="shared" si="10"/>
        <v>42.47</v>
      </c>
      <c r="CW6" s="34" t="str">
        <f>IF(CW7="","",IF(CW7="-","【-】","【"&amp;SUBSTITUTE(TEXT(CW7,"#,##0.00"),"-","△")&amp;"】"))</f>
        <v>【42.86】</v>
      </c>
      <c r="CX6" s="35">
        <f>IF(CX7="",NA(),CX7)</f>
        <v>56.18</v>
      </c>
      <c r="CY6" s="35">
        <f t="shared" ref="CY6:DG6" si="11">IF(CY7="",NA(),CY7)</f>
        <v>59.97</v>
      </c>
      <c r="CZ6" s="35">
        <f t="shared" si="11"/>
        <v>60.48</v>
      </c>
      <c r="DA6" s="35">
        <f t="shared" si="11"/>
        <v>60.27</v>
      </c>
      <c r="DB6" s="35">
        <f t="shared" si="11"/>
        <v>60.17</v>
      </c>
      <c r="DC6" s="35">
        <f t="shared" si="11"/>
        <v>82.9</v>
      </c>
      <c r="DD6" s="35">
        <f t="shared" si="11"/>
        <v>83.5</v>
      </c>
      <c r="DE6" s="35">
        <f t="shared" si="11"/>
        <v>83.06</v>
      </c>
      <c r="DF6" s="35">
        <f t="shared" si="11"/>
        <v>83.32</v>
      </c>
      <c r="DG6" s="35">
        <f t="shared" si="11"/>
        <v>83.75</v>
      </c>
      <c r="DH6" s="34" t="str">
        <f>IF(DH7="","",IF(DH7="-","【-】","【"&amp;SUBSTITUTE(TEXT(DH7,"#,##0.00"),"-","△")&amp;"】"))</f>
        <v>【84.20】</v>
      </c>
      <c r="DI6" s="35">
        <f>IF(DI7="",NA(),DI7)</f>
        <v>13.74</v>
      </c>
      <c r="DJ6" s="35">
        <f t="shared" ref="DJ6:DR6" si="12">IF(DJ7="",NA(),DJ7)</f>
        <v>15.58</v>
      </c>
      <c r="DK6" s="35">
        <f t="shared" si="12"/>
        <v>18.329999999999998</v>
      </c>
      <c r="DL6" s="35">
        <f t="shared" si="12"/>
        <v>20.95</v>
      </c>
      <c r="DM6" s="35">
        <f t="shared" si="12"/>
        <v>23.45</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372013</v>
      </c>
      <c r="D7" s="37">
        <v>46</v>
      </c>
      <c r="E7" s="37">
        <v>17</v>
      </c>
      <c r="F7" s="37">
        <v>4</v>
      </c>
      <c r="G7" s="37">
        <v>0</v>
      </c>
      <c r="H7" s="37" t="s">
        <v>96</v>
      </c>
      <c r="I7" s="37" t="s">
        <v>97</v>
      </c>
      <c r="J7" s="37" t="s">
        <v>98</v>
      </c>
      <c r="K7" s="37" t="s">
        <v>99</v>
      </c>
      <c r="L7" s="37" t="s">
        <v>100</v>
      </c>
      <c r="M7" s="37" t="s">
        <v>101</v>
      </c>
      <c r="N7" s="38" t="s">
        <v>102</v>
      </c>
      <c r="O7" s="38">
        <v>47.5</v>
      </c>
      <c r="P7" s="38">
        <v>2.19</v>
      </c>
      <c r="Q7" s="38">
        <v>100</v>
      </c>
      <c r="R7" s="38">
        <v>2506</v>
      </c>
      <c r="S7" s="38">
        <v>427131</v>
      </c>
      <c r="T7" s="38">
        <v>375.42</v>
      </c>
      <c r="U7" s="38">
        <v>1137.74</v>
      </c>
      <c r="V7" s="38">
        <v>9311</v>
      </c>
      <c r="W7" s="38">
        <v>4.16</v>
      </c>
      <c r="X7" s="38">
        <v>2238.2199999999998</v>
      </c>
      <c r="Y7" s="38">
        <v>100.13</v>
      </c>
      <c r="Z7" s="38">
        <v>100</v>
      </c>
      <c r="AA7" s="38">
        <v>100</v>
      </c>
      <c r="AB7" s="38">
        <v>100</v>
      </c>
      <c r="AC7" s="38">
        <v>100</v>
      </c>
      <c r="AD7" s="38">
        <v>100.94</v>
      </c>
      <c r="AE7" s="38">
        <v>100.85</v>
      </c>
      <c r="AF7" s="38">
        <v>102.13</v>
      </c>
      <c r="AG7" s="38">
        <v>101.72</v>
      </c>
      <c r="AH7" s="38">
        <v>102.73</v>
      </c>
      <c r="AI7" s="38">
        <v>102.87</v>
      </c>
      <c r="AJ7" s="38">
        <v>0</v>
      </c>
      <c r="AK7" s="38">
        <v>17.829999999999998</v>
      </c>
      <c r="AL7" s="38">
        <v>0</v>
      </c>
      <c r="AM7" s="38">
        <v>0</v>
      </c>
      <c r="AN7" s="38">
        <v>0</v>
      </c>
      <c r="AO7" s="38">
        <v>101.85</v>
      </c>
      <c r="AP7" s="38">
        <v>110.77</v>
      </c>
      <c r="AQ7" s="38">
        <v>109.51</v>
      </c>
      <c r="AR7" s="38">
        <v>112.88</v>
      </c>
      <c r="AS7" s="38">
        <v>94.97</v>
      </c>
      <c r="AT7" s="38">
        <v>76.63</v>
      </c>
      <c r="AU7" s="38">
        <v>82.9</v>
      </c>
      <c r="AV7" s="38">
        <v>65.95</v>
      </c>
      <c r="AW7" s="38">
        <v>87.91</v>
      </c>
      <c r="AX7" s="38">
        <v>87.92</v>
      </c>
      <c r="AY7" s="38">
        <v>84.18</v>
      </c>
      <c r="AZ7" s="38">
        <v>49.07</v>
      </c>
      <c r="BA7" s="38">
        <v>46.78</v>
      </c>
      <c r="BB7" s="38">
        <v>47.44</v>
      </c>
      <c r="BC7" s="38">
        <v>49.18</v>
      </c>
      <c r="BD7" s="38">
        <v>47.72</v>
      </c>
      <c r="BE7" s="38">
        <v>49.61</v>
      </c>
      <c r="BF7" s="38">
        <v>3894.58</v>
      </c>
      <c r="BG7" s="38">
        <v>3963.56</v>
      </c>
      <c r="BH7" s="38">
        <v>5309.85</v>
      </c>
      <c r="BI7" s="38">
        <v>4936.66</v>
      </c>
      <c r="BJ7" s="38">
        <v>4989.25</v>
      </c>
      <c r="BK7" s="38">
        <v>1434.89</v>
      </c>
      <c r="BL7" s="38">
        <v>1298.9100000000001</v>
      </c>
      <c r="BM7" s="38">
        <v>1243.71</v>
      </c>
      <c r="BN7" s="38">
        <v>1194.1500000000001</v>
      </c>
      <c r="BO7" s="38">
        <v>1206.79</v>
      </c>
      <c r="BP7" s="38">
        <v>1218.7</v>
      </c>
      <c r="BQ7" s="38">
        <v>49.67</v>
      </c>
      <c r="BR7" s="38">
        <v>94.77</v>
      </c>
      <c r="BS7" s="38">
        <v>93.34</v>
      </c>
      <c r="BT7" s="38">
        <v>97.08</v>
      </c>
      <c r="BU7" s="38">
        <v>96.84</v>
      </c>
      <c r="BV7" s="38">
        <v>66.22</v>
      </c>
      <c r="BW7" s="38">
        <v>69.87</v>
      </c>
      <c r="BX7" s="38">
        <v>74.3</v>
      </c>
      <c r="BY7" s="38">
        <v>72.260000000000005</v>
      </c>
      <c r="BZ7" s="38">
        <v>71.84</v>
      </c>
      <c r="CA7" s="38">
        <v>74.17</v>
      </c>
      <c r="CB7" s="38">
        <v>436.22</v>
      </c>
      <c r="CC7" s="38">
        <v>225.95</v>
      </c>
      <c r="CD7" s="38">
        <v>155.47</v>
      </c>
      <c r="CE7" s="38">
        <v>150</v>
      </c>
      <c r="CF7" s="38">
        <v>150</v>
      </c>
      <c r="CG7" s="38">
        <v>246.72</v>
      </c>
      <c r="CH7" s="38">
        <v>234.96</v>
      </c>
      <c r="CI7" s="38">
        <v>221.81</v>
      </c>
      <c r="CJ7" s="38">
        <v>230.02</v>
      </c>
      <c r="CK7" s="38">
        <v>228.47</v>
      </c>
      <c r="CL7" s="38">
        <v>218.56</v>
      </c>
      <c r="CM7" s="38">
        <v>26.8</v>
      </c>
      <c r="CN7" s="38">
        <v>31.6</v>
      </c>
      <c r="CO7" s="38">
        <v>27.83</v>
      </c>
      <c r="CP7" s="38">
        <v>28.74</v>
      </c>
      <c r="CQ7" s="38">
        <v>28.06</v>
      </c>
      <c r="CR7" s="38">
        <v>41.35</v>
      </c>
      <c r="CS7" s="38">
        <v>42.9</v>
      </c>
      <c r="CT7" s="38">
        <v>43.36</v>
      </c>
      <c r="CU7" s="38">
        <v>42.56</v>
      </c>
      <c r="CV7" s="38">
        <v>42.47</v>
      </c>
      <c r="CW7" s="38">
        <v>42.86</v>
      </c>
      <c r="CX7" s="38">
        <v>56.18</v>
      </c>
      <c r="CY7" s="38">
        <v>59.97</v>
      </c>
      <c r="CZ7" s="38">
        <v>60.48</v>
      </c>
      <c r="DA7" s="38">
        <v>60.27</v>
      </c>
      <c r="DB7" s="38">
        <v>60.17</v>
      </c>
      <c r="DC7" s="38">
        <v>82.9</v>
      </c>
      <c r="DD7" s="38">
        <v>83.5</v>
      </c>
      <c r="DE7" s="38">
        <v>83.06</v>
      </c>
      <c r="DF7" s="38">
        <v>83.32</v>
      </c>
      <c r="DG7" s="38">
        <v>83.75</v>
      </c>
      <c r="DH7" s="38">
        <v>84.2</v>
      </c>
      <c r="DI7" s="38">
        <v>13.74</v>
      </c>
      <c r="DJ7" s="38">
        <v>15.58</v>
      </c>
      <c r="DK7" s="38">
        <v>18.329999999999998</v>
      </c>
      <c r="DL7" s="38">
        <v>20.95</v>
      </c>
      <c r="DM7" s="38">
        <v>23.45</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さやか</cp:lastModifiedBy>
  <cp:lastPrinted>2021-01-21T04:13:14Z</cp:lastPrinted>
  <dcterms:created xsi:type="dcterms:W3CDTF">2020-12-04T02:34:47Z</dcterms:created>
  <dcterms:modified xsi:type="dcterms:W3CDTF">2021-01-22T04:32:32Z</dcterms:modified>
  <cp:category/>
</cp:coreProperties>
</file>