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下水道経営課\02-1.経理財産係R2～\160.経営比較分析表\R1決算分（R2年度作成）\回答\"/>
    </mc:Choice>
  </mc:AlternateContent>
  <workbookProtection workbookAlgorithmName="SHA-512" workbookHashValue="/XI+IhhfQ3gb8lZSjsmobUOM3x4mHVIlzanwsvYAlxbWryk89P/ydztK3Ne1GLVVcUAsdeJ6xwwk+5EprzJ5Lw==" workbookSaltValue="gEQJKZ4RXpKMi59Fc1MRJ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<sst xmlns="http://schemas.openxmlformats.org/spreadsheetml/2006/main" count="231" uniqueCount="117">
  <si>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</si>
  <si>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</si>
  <si>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</si>
  <si>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</si>
  <si>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</si>
  <si>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</si>
  <si>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</si>
  <si>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</si>
  <si>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</si>
  <si>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</si>
  <si>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</si>
  <si>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</si>
  <si>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</si>
  <si>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</si>
  <si>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</si>
  <si>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</si>
  <si>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</si>
  <si>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</si>
  <si>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</si>
  <si>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</si>
  <si>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</si>
  <si>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</si>
  <si>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</si>
  <si>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</si>
  <si>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</si>
  <si>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</si>
  <si>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</si>
  <si>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</si>
  <si>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</si>
  <si>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</si>
  <si>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</si>
  <si>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</si>
  <si>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</si>
  <si>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</si>
  <si>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</si>
  <si>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</si>
  <si>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</si>
  <si>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</si>
  <si>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</si>
  <si>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</si>
  <si>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</si>
  <si>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</si>
  <si>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</si>
  <si>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</si>
  <si>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</si>
  <si>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</si>
  <si>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</si>
  <si>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</si>
  <si>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</si>
  <si>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</si>
  <si>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</si>
  <si>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</si>
  <si>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</si>
  <si>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</si>
  <si>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</si>
  <si>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</si>
  <si>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</si>
  <si>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</si>
  <si>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</si>
  <si>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</si>
  <si>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</si>
  <si>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</si>
  <si>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</si>
  <si>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</si>
  <si>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</si>
  <si>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</si>
  <si>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</si>
  <si>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</si>
  <si>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</si>
  <si>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</si>
  <si>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</si>
  <si>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</si>
  <si>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</si>
  <si>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</si>
  <si>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</si>
  <si>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</si>
  <si>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</si>
  <si>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</si>
  <si>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</si>
  <si>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</si>
  <si>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</si>
  <si>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</si>
  <si>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</si>
  <si>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</si>
  <si>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</si>
  <si>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</si>
  <si>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</si>
  <si>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</si>
  <si>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</si>
  <si>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</si>
  <si>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</si>
  <si>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</si>
  <si>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</si>
  <si>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</si>
  <si>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</si>
  <si>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</si>
  <si>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高松市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</si>
  <si>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</si>
  <si>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</si>
  <si>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</si>
  <si>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</si>
  <si>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</si>
  <si>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</si>
  <si>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</si>
  <si>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</si>
  <si>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</si>
  <si>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</si>
  <si>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</si>
  <si>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</si>
  <si>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</si>
  <si>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</si>
  <si>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</si>
  <si>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</si>
  <si>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</si>
  <si>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が平成７年頃と比較的新しく、管渠・施設等の法定耐用年数経過まで期間があり、管渠の傷みも少ないのが現状である。しかし、マンホールポンプなど、施設に負荷の掛かるものにおいては、計画的な修繕等を行い、適正な維持管理に努めている。</t>
    <phoneticPr fontId="4"/>
  </si>
  <si>
    <t>①経常収支比率は、使用料で回収できない経費を一般会計からの繰入金で全額繰り入れて賄っていることから、比率は１００％となっている。
④企業債残高対事業規模比率は年々低下してきており、これは、現在新規の企業債の借入れを行っていないため、更新の時期を迎えるまでは、今後も低下傾向で推移すると思われる。
⑤経費回収率については、令和元年度は、施設の委託料等が増加したことにより低下し、類似団体平均値を下回っている。
⑥汚水処理原価については、令和元年度は、施設の委託料等の増に伴い、汚水処理費が増加した一方で、有収水量も増加したため、汚水処理原価が低下し、類似団体平均値より良好な数値となっている。</t>
    <rPh sb="133" eb="135">
      <t>テイカ</t>
    </rPh>
    <rPh sb="135" eb="137">
      <t>ケイコウ</t>
    </rPh>
    <rPh sb="138" eb="140">
      <t>スイイ</t>
    </rPh>
    <rPh sb="143" eb="144">
      <t>オモ</t>
    </rPh>
    <rPh sb="162" eb="164">
      <t>レイワ</t>
    </rPh>
    <rPh sb="164" eb="165">
      <t>ガン</t>
    </rPh>
    <rPh sb="172" eb="175">
      <t>イタクリョウ</t>
    </rPh>
    <rPh sb="186" eb="188">
      <t>テイカ</t>
    </rPh>
    <rPh sb="198" eb="200">
      <t>シタマワ</t>
    </rPh>
    <rPh sb="220" eb="222">
      <t>レイワ</t>
    </rPh>
    <rPh sb="222" eb="223">
      <t>ガン</t>
    </rPh>
    <rPh sb="230" eb="233">
      <t>イタクリョウ</t>
    </rPh>
    <rPh sb="235" eb="236">
      <t>ゾウ</t>
    </rPh>
    <rPh sb="237" eb="238">
      <t>トモナ</t>
    </rPh>
    <rPh sb="240" eb="242">
      <t>オスイ</t>
    </rPh>
    <rPh sb="242" eb="244">
      <t>ショリ</t>
    </rPh>
    <rPh sb="244" eb="245">
      <t>ヒ</t>
    </rPh>
    <rPh sb="250" eb="252">
      <t>イッポウ</t>
    </rPh>
    <rPh sb="254" eb="256">
      <t>ユウシュウ</t>
    </rPh>
    <rPh sb="256" eb="258">
      <t>スイリョウ</t>
    </rPh>
    <rPh sb="259" eb="261">
      <t>ゾウカ</t>
    </rPh>
    <rPh sb="266" eb="268">
      <t>オスイ</t>
    </rPh>
    <rPh sb="268" eb="270">
      <t>ショリ</t>
    </rPh>
    <rPh sb="270" eb="272">
      <t>ゲンカ</t>
    </rPh>
    <rPh sb="273" eb="275">
      <t>テイカ</t>
    </rPh>
    <phoneticPr fontId="4"/>
  </si>
  <si>
    <t>　農業集落排水事業の運営は、収入不足であり、その不足額については、一般会計繰入金で補うことにより収支を均衡させている。
　また、過疎化が進んでいる地域であるため、今後利用者数の減少も見込まれる。しかし、使用料改定等による経営状況の改善を行うことは、使用者の負担を増大させることから、更なる使用者数の減少に伴う収入の減少を助長する恐れがあるため、現状では非常に難しい状況となっている。
　今後は、令和２年３月に経営戦略を兼ねて策定した高松市下水道事業基本計画（令和２年度～令和１１年度）に基づき、効率的な事業運営を実施していく。</t>
    <rPh sb="141" eb="142">
      <t>サラ</t>
    </rPh>
    <rPh sb="160" eb="162">
      <t>ジョチョウ</t>
    </rPh>
    <rPh sb="193" eb="195">
      <t>コンゴ</t>
    </rPh>
    <rPh sb="197" eb="199">
      <t>レイワ</t>
    </rPh>
    <rPh sb="200" eb="201">
      <t>ネン</t>
    </rPh>
    <rPh sb="202" eb="203">
      <t>ガツ</t>
    </rPh>
    <rPh sb="204" eb="206">
      <t>ケイエイ</t>
    </rPh>
    <rPh sb="206" eb="208">
      <t>センリャク</t>
    </rPh>
    <rPh sb="209" eb="210">
      <t>カ</t>
    </rPh>
    <rPh sb="212" eb="214">
      <t>サクテイ</t>
    </rPh>
    <rPh sb="229" eb="231">
      <t>レイワ</t>
    </rPh>
    <rPh sb="232" eb="234">
      <t>ネンド</t>
    </rPh>
    <rPh sb="235" eb="237">
      <t>レイワ</t>
    </rPh>
    <rPh sb="239" eb="241">
      <t>ネンド</t>
    </rPh>
    <rPh sb="243" eb="24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</si>
</sst>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33-408F-A553-4453C042BB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433-408F-A553-4453C042BB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54.46</c:v>
                </c:pt>
                <c:pt idx="1">
                  <c:v>54.46</c:v>
                </c:pt>
                <c:pt idx="2">
                  <c:v>54.46</c:v>
                </c:pt>
                <c:pt idx="3">
                  <c:v>44.64</c:v>
                </c:pt>
                <c:pt idx="4">
                  <c:v>48.21</c:v>
                </c:pt>
              </c:numCache>
            </c:numRef>
          </c:val>
          <c:extLst>
            <c:ext xmlns:c16="http://schemas.microsoft.com/office/drawing/2014/chart" uri="{C3380CC4-5D6E-409C-BE32-E72D297353CC}">
              <c16:uniqueId val="{00000000-9356-4040-BA9F-34F13B4BA2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356-4040-BA9F-34F13B4BA2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6EA-40A5-9A54-39CA0C2161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6EA-40A5-9A54-39CA0C2161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D2C-4984-93EB-EB22D12181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ED2C-4984-93EB-EB22D12181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21.11</c:v>
                </c:pt>
                <c:pt idx="1">
                  <c:v>23.64</c:v>
                </c:pt>
                <c:pt idx="2">
                  <c:v>26.28</c:v>
                </c:pt>
                <c:pt idx="3">
                  <c:v>28.67</c:v>
                </c:pt>
                <c:pt idx="4">
                  <c:v>31.32</c:v>
                </c:pt>
              </c:numCache>
            </c:numRef>
          </c:val>
          <c:extLst>
            <c:ext xmlns:c16="http://schemas.microsoft.com/office/drawing/2014/chart" uri="{C3380CC4-5D6E-409C-BE32-E72D297353CC}">
              <c16:uniqueId val="{00000000-F8C8-4D92-8A73-6AA3FC1A5F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F8C8-4D92-8A73-6AA3FC1A5F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5E-43C5-A7A9-30BC67D7FF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5E-43C5-A7A9-30BC67D7FF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D7-4F34-B8B4-2D0BAEC13A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42D7-4F34-B8B4-2D0BAEC13A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1399.82</c:v>
                </c:pt>
                <c:pt idx="1">
                  <c:v>1523.28</c:v>
                </c:pt>
                <c:pt idx="2">
                  <c:v>1667.25</c:v>
                </c:pt>
                <c:pt idx="3">
                  <c:v>1513.12</c:v>
                </c:pt>
                <c:pt idx="4">
                  <c:v>1468.89</c:v>
                </c:pt>
              </c:numCache>
            </c:numRef>
          </c:val>
          <c:extLst>
            <c:ext xmlns:c16="http://schemas.microsoft.com/office/drawing/2014/chart" uri="{C3380CC4-5D6E-409C-BE32-E72D297353CC}">
              <c16:uniqueId val="{00000000-60CC-41F5-90EA-7D6C3F8765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60CC-41F5-90EA-7D6C3F8765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1776.75</c:v>
                </c:pt>
                <c:pt idx="1">
                  <c:v>1600.85</c:v>
                </c:pt>
                <c:pt idx="2">
                  <c:v>1382.42</c:v>
                </c:pt>
                <c:pt idx="3">
                  <c:v>1179.27</c:v>
                </c:pt>
                <c:pt idx="4">
                  <c:v>928.8</c:v>
                </c:pt>
              </c:numCache>
            </c:numRef>
          </c:val>
          <c:extLst>
            <c:ext xmlns:c16="http://schemas.microsoft.com/office/drawing/2014/chart" uri="{C3380CC4-5D6E-409C-BE32-E72D297353CC}">
              <c16:uniqueId val="{00000000-DFA6-4D66-968F-352CADF3A9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FA6-4D66-968F-352CADF3A9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45.82</c:v>
                </c:pt>
                <c:pt idx="1">
                  <c:v>46.23</c:v>
                </c:pt>
                <c:pt idx="2">
                  <c:v>61.05</c:v>
                </c:pt>
                <c:pt idx="3">
                  <c:v>49.91</c:v>
                </c:pt>
                <c:pt idx="4">
                  <c:v>47.93</c:v>
                </c:pt>
              </c:numCache>
            </c:numRef>
          </c:val>
          <c:extLst>
            <c:ext xmlns:c16="http://schemas.microsoft.com/office/drawing/2014/chart" uri="{C3380CC4-5D6E-409C-BE32-E72D297353CC}">
              <c16:uniqueId val="{00000000-00A7-414D-B113-15D4D27BE2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00A7-414D-B113-15D4D27BE2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295.77999999999997</c:v>
                </c:pt>
                <c:pt idx="1">
                  <c:v>233.75</c:v>
                </c:pt>
                <c:pt idx="2">
                  <c:v>214.74</c:v>
                </c:pt>
                <c:pt idx="3">
                  <c:v>245.72</c:v>
                </c:pt>
                <c:pt idx="4">
                  <c:v>229.43</c:v>
                </c:pt>
              </c:numCache>
            </c:numRef>
          </c:val>
          <c:extLst>
            <c:ext xmlns:c16="http://schemas.microsoft.com/office/drawing/2014/chart" uri="{C3380CC4-5D6E-409C-BE32-E72D297353CC}">
              <c16:uniqueId val="{00000000-28A4-450E-B652-54E826E231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8A4-450E-B652-54E826E231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61" zoomScaleNormal="100" workbookViewId="0">
      <selection activeCell="BQ87" sqref="BQ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香川県　高松市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427131</v>
      </c>
      <c r="AM8" s="69"/>
      <c r="AN8" s="69"/>
      <c r="AO8" s="69"/>
      <c r="AP8" s="69"/>
      <c r="AQ8" s="69"/>
      <c r="AR8" s="69"/>
      <c r="AS8" s="69"/>
      <c r="AT8" s="68">
        <f>データ!T6</f>
        <v>375.42</v>
      </c>
      <c r="AU8" s="68"/>
      <c r="AV8" s="68"/>
      <c r="AW8" s="68"/>
      <c r="AX8" s="68"/>
      <c r="AY8" s="68"/>
      <c r="AZ8" s="68"/>
      <c r="BA8" s="68"/>
      <c r="BB8" s="68">
        <f>データ!U6</f>
        <v>1137.74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93.85</v>
      </c>
      <c r="J10" s="68"/>
      <c r="K10" s="68"/>
      <c r="L10" s="68"/>
      <c r="M10" s="68"/>
      <c r="N10" s="68"/>
      <c r="O10" s="68"/>
      <c r="P10" s="68">
        <f>データ!P6</f>
        <v>0.04</v>
      </c>
      <c r="Q10" s="68"/>
      <c r="R10" s="68"/>
      <c r="S10" s="68"/>
      <c r="T10" s="68"/>
      <c r="U10" s="68"/>
      <c r="V10" s="68"/>
      <c r="W10" s="68">
        <f>データ!Q6</f>
        <v>100</v>
      </c>
      <c r="X10" s="68"/>
      <c r="Y10" s="68"/>
      <c r="Z10" s="68"/>
      <c r="AA10" s="68"/>
      <c r="AB10" s="68"/>
      <c r="AC10" s="68"/>
      <c r="AD10" s="69">
        <f>データ!R6</f>
        <v>2618</v>
      </c>
      <c r="AE10" s="69"/>
      <c r="AF10" s="69"/>
      <c r="AG10" s="69"/>
      <c r="AH10" s="69"/>
      <c r="AI10" s="69"/>
      <c r="AJ10" s="69"/>
      <c r="AK10" s="2"/>
      <c r="AL10" s="69">
        <f>データ!V6</f>
        <v>151</v>
      </c>
      <c r="AM10" s="69"/>
      <c r="AN10" s="69"/>
      <c r="AO10" s="69"/>
      <c r="AP10" s="69"/>
      <c r="AQ10" s="69"/>
      <c r="AR10" s="69"/>
      <c r="AS10" s="69"/>
      <c r="AT10" s="68">
        <f>データ!W6</f>
        <v>0.17</v>
      </c>
      <c r="AU10" s="68"/>
      <c r="AV10" s="68"/>
      <c r="AW10" s="68"/>
      <c r="AX10" s="68"/>
      <c r="AY10" s="68"/>
      <c r="AZ10" s="68"/>
      <c r="BA10" s="68"/>
      <c r="BB10" s="68">
        <f>データ!X6</f>
        <v>888.24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obYt0CvZaPZ27P51j3q/Wl+f+jLtY0rrlgLhl2IhZ/f2MlJ0/sS9nxBtLrImSJwwduw4+sJ7bAMImWT0rFcUjw==" saltValue="sQWyT5Gb0TShp49UYkhX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372013</v>
      </c>
      <c r="D6" s="33">
        <f t="shared" si="3"/>
        <v>46</v>
      </c>
      <c r="E6" s="33">
        <f t="shared" si="3"/>
        <v>17</v>
      </c>
      <c r="F6" s="33">
        <f t="shared" si="3"/>
        <v>5</v>
      </c>
      <c r="G6" s="33">
        <f t="shared" si="3"/>
        <v>0</v>
      </c>
      <c r="H6" s="33" t="str">
        <f t="shared" si="3"/>
        <v>香川県　高松市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93.85</v>
      </c>
      <c r="P6" s="34">
        <f t="shared" si="3"/>
        <v>0.04</v>
      </c>
      <c r="Q6" s="34">
        <f t="shared" si="3"/>
        <v>100</v>
      </c>
      <c r="R6" s="34">
        <f t="shared" si="3"/>
        <v>2618</v>
      </c>
      <c r="S6" s="34">
        <f t="shared" si="3"/>
        <v>427131</v>
      </c>
      <c r="T6" s="34">
        <f t="shared" si="3"/>
        <v>375.42</v>
      </c>
      <c r="U6" s="34">
        <f t="shared" si="3"/>
        <v>1137.74</v>
      </c>
      <c r="V6" s="34">
        <f t="shared" si="3"/>
        <v>151</v>
      </c>
      <c r="W6" s="34">
        <f t="shared" si="3"/>
        <v>0.17</v>
      </c>
      <c r="X6" s="34">
        <f t="shared" si="3"/>
        <v>888.24</v>
      </c>
      <c r="Y6" s="35">
        <f>IF(Y7="",NA(),Y7)</f>
        <v>100</v>
      </c>
      <c r="Z6" s="35">
        <f t="shared" ref="Z6:AH6" si="4">IF(Z7="",NA(),Z7)</f>
        <v>100</v>
      </c>
      <c r="AA6" s="35">
        <f t="shared" si="4"/>
        <v>100</v>
      </c>
      <c r="AB6" s="35">
        <f t="shared" si="4"/>
        <v>100</v>
      </c>
      <c r="AC6" s="35">
        <f t="shared" si="4"/>
        <v>100</v>
      </c>
      <c r="AD6" s="35">
        <f t="shared" si="4"/>
        <v>99.64</v>
      </c>
      <c r="AE6" s="35">
        <f t="shared" si="4"/>
        <v>99.66</v>
      </c>
      <c r="AF6" s="35">
        <f t="shared" si="4"/>
        <v>100.95</v>
      </c>
      <c r="AG6" s="35">
        <f t="shared" si="4"/>
        <v>101.77</v>
      </c>
      <c r="AH6" s="35">
        <f t="shared" si="4"/>
        <v>103.6</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1399.82</v>
      </c>
      <c r="AV6" s="35">
        <f t="shared" ref="AV6:BD6" si="6">IF(AV7="",NA(),AV7)</f>
        <v>1523.28</v>
      </c>
      <c r="AW6" s="35">
        <f t="shared" si="6"/>
        <v>1667.25</v>
      </c>
      <c r="AX6" s="35">
        <f t="shared" si="6"/>
        <v>1513.12</v>
      </c>
      <c r="AY6" s="35">
        <f t="shared" si="6"/>
        <v>1468.89</v>
      </c>
      <c r="AZ6" s="35">
        <f t="shared" si="6"/>
        <v>29.45</v>
      </c>
      <c r="BA6" s="35">
        <f t="shared" si="6"/>
        <v>31.84</v>
      </c>
      <c r="BB6" s="35">
        <f t="shared" si="6"/>
        <v>29.91</v>
      </c>
      <c r="BC6" s="35">
        <f t="shared" si="6"/>
        <v>29.54</v>
      </c>
      <c r="BD6" s="35">
        <f t="shared" si="6"/>
        <v>26.99</v>
      </c>
      <c r="BE6" s="34" t="str">
        <f>IF(BE7="","",IF(BE7="-","【-】","【"&amp;SUBSTITUTE(TEXT(BE7,"#,##0.00"),"-","△")&amp;"】"))</f>
        <v>【33.84】</v>
      </c>
      <c r="BF6" s="35">
        <f>IF(BF7="",NA(),BF7)</f>
        <v>1776.75</v>
      </c>
      <c r="BG6" s="35">
        <f t="shared" ref="BG6:BO6" si="7">IF(BG7="",NA(),BG7)</f>
        <v>1600.85</v>
      </c>
      <c r="BH6" s="35">
        <f t="shared" si="7"/>
        <v>1382.42</v>
      </c>
      <c r="BI6" s="35">
        <f t="shared" si="7"/>
        <v>1179.27</v>
      </c>
      <c r="BJ6" s="35">
        <f t="shared" si="7"/>
        <v>928.8</v>
      </c>
      <c r="BK6" s="35">
        <f t="shared" si="7"/>
        <v>1081.8</v>
      </c>
      <c r="BL6" s="35">
        <f t="shared" si="7"/>
        <v>974.93</v>
      </c>
      <c r="BM6" s="35">
        <f t="shared" si="7"/>
        <v>855.8</v>
      </c>
      <c r="BN6" s="35">
        <f t="shared" si="7"/>
        <v>789.46</v>
      </c>
      <c r="BO6" s="35">
        <f t="shared" si="7"/>
        <v>826.83</v>
      </c>
      <c r="BP6" s="34" t="str">
        <f>IF(BP7="","",IF(BP7="-","【-】","【"&amp;SUBSTITUTE(TEXT(BP7,"#,##0.00"),"-","△")&amp;"】"))</f>
        <v>【765.47】</v>
      </c>
      <c r="BQ6" s="35">
        <f>IF(BQ7="",NA(),BQ7)</f>
        <v>45.82</v>
      </c>
      <c r="BR6" s="35">
        <f t="shared" ref="BR6:BZ6" si="8">IF(BR7="",NA(),BR7)</f>
        <v>46.23</v>
      </c>
      <c r="BS6" s="35">
        <f t="shared" si="8"/>
        <v>61.05</v>
      </c>
      <c r="BT6" s="35">
        <f t="shared" si="8"/>
        <v>49.91</v>
      </c>
      <c r="BU6" s="35">
        <f t="shared" si="8"/>
        <v>47.93</v>
      </c>
      <c r="BV6" s="35">
        <f t="shared" si="8"/>
        <v>52.19</v>
      </c>
      <c r="BW6" s="35">
        <f t="shared" si="8"/>
        <v>55.32</v>
      </c>
      <c r="BX6" s="35">
        <f t="shared" si="8"/>
        <v>59.8</v>
      </c>
      <c r="BY6" s="35">
        <f t="shared" si="8"/>
        <v>57.77</v>
      </c>
      <c r="BZ6" s="35">
        <f t="shared" si="8"/>
        <v>57.31</v>
      </c>
      <c r="CA6" s="34" t="str">
        <f>IF(CA7="","",IF(CA7="-","【-】","【"&amp;SUBSTITUTE(TEXT(CA7,"#,##0.00"),"-","△")&amp;"】"))</f>
        <v>【59.59】</v>
      </c>
      <c r="CB6" s="35">
        <f>IF(CB7="",NA(),CB7)</f>
        <v>295.77999999999997</v>
      </c>
      <c r="CC6" s="35">
        <f t="shared" ref="CC6:CK6" si="9">IF(CC7="",NA(),CC7)</f>
        <v>233.75</v>
      </c>
      <c r="CD6" s="35">
        <f t="shared" si="9"/>
        <v>214.74</v>
      </c>
      <c r="CE6" s="35">
        <f t="shared" si="9"/>
        <v>245.72</v>
      </c>
      <c r="CF6" s="35">
        <f t="shared" si="9"/>
        <v>229.43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54.46</v>
      </c>
      <c r="CN6" s="35">
        <f t="shared" ref="CN6:CV6" si="10">IF(CN7="",NA(),CN7)</f>
        <v>54.46</v>
      </c>
      <c r="CO6" s="35">
        <f t="shared" si="10"/>
        <v>54.46</v>
      </c>
      <c r="CP6" s="35">
        <f t="shared" si="10"/>
        <v>44.64</v>
      </c>
      <c r="CQ6" s="35">
        <f t="shared" si="10"/>
        <v>48.21</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5">
        <f>IF(DI7="",NA(),DI7)</f>
        <v>21.11</v>
      </c>
      <c r="DJ6" s="35">
        <f t="shared" ref="DJ6:DR6" si="12">IF(DJ7="",NA(),DJ7)</f>
        <v>23.64</v>
      </c>
      <c r="DK6" s="35">
        <f t="shared" si="12"/>
        <v>26.28</v>
      </c>
      <c r="DL6" s="35">
        <f t="shared" si="12"/>
        <v>28.67</v>
      </c>
      <c r="DM6" s="35">
        <f t="shared" si="12"/>
        <v>31.32</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372013</v>
      </c>
      <c r="D7" s="37">
        <v>46</v>
      </c>
      <c r="E7" s="37">
        <v>17</v>
      </c>
      <c r="F7" s="37">
        <v>5</v>
      </c>
      <c r="G7" s="37">
        <v>0</v>
      </c>
      <c r="H7" s="37" t="s">
        <v>96</v>
      </c>
      <c r="I7" s="37" t="s">
        <v>97</v>
      </c>
      <c r="J7" s="37" t="s">
        <v>98</v>
      </c>
      <c r="K7" s="37" t="s">
        <v>99</v>
      </c>
      <c r="L7" s="37" t="s">
        <v>100</v>
      </c>
      <c r="M7" s="37" t="s">
        <v>101</v>
      </c>
      <c r="N7" s="38" t="s">
        <v>102</v>
      </c>
      <c r="O7" s="38">
        <v>93.85</v>
      </c>
      <c r="P7" s="38">
        <v>0.04</v>
      </c>
      <c r="Q7" s="38">
        <v>100</v>
      </c>
      <c r="R7" s="38">
        <v>2618</v>
      </c>
      <c r="S7" s="38">
        <v>427131</v>
      </c>
      <c r="T7" s="38">
        <v>375.42</v>
      </c>
      <c r="U7" s="38">
        <v>1137.74</v>
      </c>
      <c r="V7" s="38">
        <v>151</v>
      </c>
      <c r="W7" s="38">
        <v>0.17</v>
      </c>
      <c r="X7" s="38">
        <v>888.24</v>
      </c>
      <c r="Y7" s="38">
        <v>100</v>
      </c>
      <c r="Z7" s="38">
        <v>100</v>
      </c>
      <c r="AA7" s="38">
        <v>100</v>
      </c>
      <c r="AB7" s="38">
        <v>100</v>
      </c>
      <c r="AC7" s="38">
        <v>100</v>
      </c>
      <c r="AD7" s="38">
        <v>99.64</v>
      </c>
      <c r="AE7" s="38">
        <v>99.66</v>
      </c>
      <c r="AF7" s="38">
        <v>100.95</v>
      </c>
      <c r="AG7" s="38">
        <v>101.77</v>
      </c>
      <c r="AH7" s="38">
        <v>103.6</v>
      </c>
      <c r="AI7" s="38">
        <v>102.97</v>
      </c>
      <c r="AJ7" s="38">
        <v>0</v>
      </c>
      <c r="AK7" s="38">
        <v>0</v>
      </c>
      <c r="AL7" s="38">
        <v>0</v>
      </c>
      <c r="AM7" s="38">
        <v>0</v>
      </c>
      <c r="AN7" s="38">
        <v>0</v>
      </c>
      <c r="AO7" s="38">
        <v>214.61</v>
      </c>
      <c r="AP7" s="38">
        <v>225.39</v>
      </c>
      <c r="AQ7" s="38">
        <v>224.04</v>
      </c>
      <c r="AR7" s="38">
        <v>227.4</v>
      </c>
      <c r="AS7" s="38">
        <v>193.99</v>
      </c>
      <c r="AT7" s="38">
        <v>165.48</v>
      </c>
      <c r="AU7" s="38">
        <v>1399.82</v>
      </c>
      <c r="AV7" s="38">
        <v>1523.28</v>
      </c>
      <c r="AW7" s="38">
        <v>1667.25</v>
      </c>
      <c r="AX7" s="38">
        <v>1513.12</v>
      </c>
      <c r="AY7" s="38">
        <v>1468.89</v>
      </c>
      <c r="AZ7" s="38">
        <v>29.45</v>
      </c>
      <c r="BA7" s="38">
        <v>31.84</v>
      </c>
      <c r="BB7" s="38">
        <v>29.91</v>
      </c>
      <c r="BC7" s="38">
        <v>29.54</v>
      </c>
      <c r="BD7" s="38">
        <v>26.99</v>
      </c>
      <c r="BE7" s="38">
        <v>33.840000000000003</v>
      </c>
      <c r="BF7" s="38">
        <v>1776.75</v>
      </c>
      <c r="BG7" s="38">
        <v>1600.85</v>
      </c>
      <c r="BH7" s="38">
        <v>1382.42</v>
      </c>
      <c r="BI7" s="38">
        <v>1179.27</v>
      </c>
      <c r="BJ7" s="38">
        <v>928.8</v>
      </c>
      <c r="BK7" s="38">
        <v>1081.8</v>
      </c>
      <c r="BL7" s="38">
        <v>974.93</v>
      </c>
      <c r="BM7" s="38">
        <v>855.8</v>
      </c>
      <c r="BN7" s="38">
        <v>789.46</v>
      </c>
      <c r="BO7" s="38">
        <v>826.83</v>
      </c>
      <c r="BP7" s="38">
        <v>765.47</v>
      </c>
      <c r="BQ7" s="38">
        <v>45.82</v>
      </c>
      <c r="BR7" s="38">
        <v>46.23</v>
      </c>
      <c r="BS7" s="38">
        <v>61.05</v>
      </c>
      <c r="BT7" s="38">
        <v>49.91</v>
      </c>
      <c r="BU7" s="38">
        <v>47.93</v>
      </c>
      <c r="BV7" s="38">
        <v>52.19</v>
      </c>
      <c r="BW7" s="38">
        <v>55.32</v>
      </c>
      <c r="BX7" s="38">
        <v>59.8</v>
      </c>
      <c r="BY7" s="38">
        <v>57.77</v>
      </c>
      <c r="BZ7" s="38">
        <v>57.31</v>
      </c>
      <c r="CA7" s="38">
        <v>59.59</v>
      </c>
      <c r="CB7" s="38">
        <v>295.77999999999997</v>
      </c>
      <c r="CC7" s="38">
        <v>233.75</v>
      </c>
      <c r="CD7" s="38">
        <v>214.74</v>
      </c>
      <c r="CE7" s="38">
        <v>245.72</v>
      </c>
      <c r="CF7" s="38">
        <v>229.43</v>
      </c>
      <c r="CG7" s="38">
        <v>296.14</v>
      </c>
      <c r="CH7" s="38">
        <v>283.17</v>
      </c>
      <c r="CI7" s="38">
        <v>263.76</v>
      </c>
      <c r="CJ7" s="38">
        <v>274.35000000000002</v>
      </c>
      <c r="CK7" s="38">
        <v>273.52</v>
      </c>
      <c r="CL7" s="38">
        <v>257.86</v>
      </c>
      <c r="CM7" s="38">
        <v>54.46</v>
      </c>
      <c r="CN7" s="38">
        <v>54.46</v>
      </c>
      <c r="CO7" s="38">
        <v>54.46</v>
      </c>
      <c r="CP7" s="38">
        <v>44.64</v>
      </c>
      <c r="CQ7" s="38">
        <v>48.21</v>
      </c>
      <c r="CR7" s="38">
        <v>52.31</v>
      </c>
      <c r="CS7" s="38">
        <v>60.65</v>
      </c>
      <c r="CT7" s="38">
        <v>51.75</v>
      </c>
      <c r="CU7" s="38">
        <v>50.68</v>
      </c>
      <c r="CV7" s="38">
        <v>50.14</v>
      </c>
      <c r="CW7" s="38">
        <v>51.3</v>
      </c>
      <c r="CX7" s="38">
        <v>100</v>
      </c>
      <c r="CY7" s="38">
        <v>100</v>
      </c>
      <c r="CZ7" s="38">
        <v>100</v>
      </c>
      <c r="DA7" s="38">
        <v>100</v>
      </c>
      <c r="DB7" s="38">
        <v>100</v>
      </c>
      <c r="DC7" s="38">
        <v>84.32</v>
      </c>
      <c r="DD7" s="38">
        <v>84.58</v>
      </c>
      <c r="DE7" s="38">
        <v>84.84</v>
      </c>
      <c r="DF7" s="38">
        <v>84.86</v>
      </c>
      <c r="DG7" s="38">
        <v>84.98</v>
      </c>
      <c r="DH7" s="38">
        <v>86.22</v>
      </c>
      <c r="DI7" s="38">
        <v>21.11</v>
      </c>
      <c r="DJ7" s="38">
        <v>23.64</v>
      </c>
      <c r="DK7" s="38">
        <v>26.28</v>
      </c>
      <c r="DL7" s="38">
        <v>28.67</v>
      </c>
      <c r="DM7" s="38">
        <v>31.32</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さやか</cp:lastModifiedBy>
  <cp:lastPrinted>2021-01-21T04:13:52Z</cp:lastPrinted>
  <dcterms:created xsi:type="dcterms:W3CDTF">2020-12-04T02:38:05Z</dcterms:created>
  <dcterms:modified xsi:type="dcterms:W3CDTF">2021-01-22T04:33:55Z</dcterms:modified>
  <cp:category/>
</cp:coreProperties>
</file>