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01\下水道経営課\02-1.経理財産係R2～\160.経営比較分析表\R1決算分（R2年度作成）\回答\"/>
    </mc:Choice>
  </mc:AlternateContent>
  <workbookProtection workbookAlgorithmName="SHA-512" workbookHashValue="HFvt41u48wSn1YGR9YblwU1+MJ6jG8GoAfADybDdy35yg3rlYxEJUSbvVg8j5en7WKnBYFIJbAakfMEMjK0nrg==" workbookSaltValue="k0ux1ltOFD22UtqIQe7g9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I10" i="4"/>
  <c r="AT8" i="4"/>
  <c r="AL8" i="4"/>
  <c r="W8" i="4"/>
  <c r="P8" i="4"/>
  <c r="I8" i="4"/>
  <c r="B6" i="4"/>
</calcChain>
</file>

<file path=xl/sharedStrings.xml><?xml version="1.0" encoding="utf-8"?>
<sst xmlns="http://schemas.openxmlformats.org/spreadsheetml/2006/main" count="231" uniqueCount="117">
  <si>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</si>
  <si>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</si>
  <si>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</si>
  <si>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</si>
  <si>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</si>
  <si>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</si>
  <si>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</si>
  <si>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</si>
  <si>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</si>
  <si>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</si>
  <si>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</si>
  <si>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</si>
  <si>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</si>
  <si>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</si>
  <si>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</si>
  <si>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</si>
  <si>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</si>
  <si>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</si>
  <si>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</si>
  <si>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</si>
  <si>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</si>
  <si>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</si>
  <si>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</si>
  <si>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</si>
  <si>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</si>
  <si>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</si>
  <si>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</si>
  <si>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</si>
  <si>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</si>
  <si>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</si>
  <si>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</si>
  <si>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</si>
  <si>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</si>
  <si>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</si>
  <si>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</si>
  <si>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</si>
  <si>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</si>
  <si>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</si>
  <si>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</si>
  <si>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</si>
  <si>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</si>
  <si>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</si>
  <si>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</si>
  <si>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</si>
  <si>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</si>
  <si>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</si>
  <si>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</si>
  <si>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</si>
  <si>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</si>
  <si>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</si>
  <si>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</si>
  <si>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</si>
  <si>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</si>
  <si>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</si>
  <si>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</si>
  <si>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</si>
  <si>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</si>
  <si>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</si>
  <si>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</si>
  <si>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</si>
  <si>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</si>
  <si>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</si>
  <si>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</si>
  <si>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</si>
  <si>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</si>
  <si>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</si>
  <si>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</si>
  <si>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</si>
  <si>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</si>
  <si>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</si>
  <si>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</si>
  <si>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</si>
  <si>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</si>
  <si>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</si>
  <si>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</si>
  <si>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</si>
  <si>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</si>
  <si>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</si>
  <si>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</si>
  <si>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</si>
  <si>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</si>
  <si>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</si>
  <si>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</si>
  <si>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</si>
  <si>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</si>
  <si>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</si>
  <si>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</si>
  <si>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</si>
  <si>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</si>
  <si>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</si>
  <si>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</si>
  <si>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</si>
  <si>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</si>
  <si>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</si>
  <si>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</si>
  <si>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</si>
  <si>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　高松市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</si>
  <si>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</si>
  <si>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</si>
  <si>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</si>
  <si>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</si>
  <si>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</si>
  <si>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</si>
  <si>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</si>
  <si>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</si>
  <si>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</si>
  <si>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</si>
  <si>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</si>
  <si>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</si>
  <si>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</si>
  <si>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</si>
  <si>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</si>
  <si>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</si>
  <si>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</si>
  <si>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②累積欠損金比率については、平成２８年度に土地の一部を市長部局に無償譲渡したことに伴い発生した譲渡損に伴う欠損金であり、平成２９年度以降、欠損金は発生していない。
④企業債残高対事業規模比率については、類似団体平均値の２倍強となっており、従来から、資本費平準化債を積極的に活用してきたことに加え、平成２８年度には、流域下水道移管に伴い、企業債を借入れしたこと等が要因として挙げられるが、今後は施設整備事業債の借入れが減少し、企業債残高が減少することが見込まれるので、比率が改善されていくものと考えている。
⑤経費回収率については、適正水準とされる２０㎥当たりの使用料収入が３，０００円に達していないこともあり、汚水処理費を使用料収入で賄えておらず、不足分を一般会計から繰り入れていることから平均を下回っている。
⑥汚水処理原価についても類似団体平均値を上回っているため、経費回収率に悪影響を及ぼしていると考えられ、より効率的な汚水処理を進める必要がある。
⑧水洗化率については、接続促進を実施してきたことにより、上昇傾向にあるが、類似団体の平均をやや下回っており、今後も水洗化率向上に努めていく必要がある。</t>
    <rPh sb="1" eb="3">
      <t>ルイセキ</t>
    </rPh>
    <rPh sb="3" eb="6">
      <t>ケッソンキン</t>
    </rPh>
    <rPh sb="6" eb="8">
      <t>ヒリツ</t>
    </rPh>
    <rPh sb="14" eb="16">
      <t>ヘイセイ</t>
    </rPh>
    <rPh sb="18" eb="20">
      <t>ネンド</t>
    </rPh>
    <rPh sb="21" eb="23">
      <t>トチ</t>
    </rPh>
    <rPh sb="24" eb="26">
      <t>イチブ</t>
    </rPh>
    <rPh sb="27" eb="29">
      <t>シチョウ</t>
    </rPh>
    <rPh sb="29" eb="31">
      <t>ブキョク</t>
    </rPh>
    <rPh sb="32" eb="34">
      <t>ムショウ</t>
    </rPh>
    <rPh sb="34" eb="36">
      <t>ジョウト</t>
    </rPh>
    <rPh sb="41" eb="42">
      <t>トモナ</t>
    </rPh>
    <rPh sb="43" eb="45">
      <t>ハッセイ</t>
    </rPh>
    <rPh sb="47" eb="49">
      <t>ジョウト</t>
    </rPh>
    <rPh sb="49" eb="50">
      <t>ゾン</t>
    </rPh>
    <rPh sb="51" eb="52">
      <t>トモナ</t>
    </rPh>
    <rPh sb="53" eb="56">
      <t>ケッソンキン</t>
    </rPh>
    <rPh sb="60" eb="62">
      <t>ヘイセイ</t>
    </rPh>
    <rPh sb="64" eb="66">
      <t>ネンド</t>
    </rPh>
    <rPh sb="66" eb="68">
      <t>イコウ</t>
    </rPh>
    <rPh sb="69" eb="72">
      <t>ケッソンキン</t>
    </rPh>
    <rPh sb="73" eb="75">
      <t>ハッセイ</t>
    </rPh>
    <rPh sb="180" eb="181">
      <t>トウ</t>
    </rPh>
    <rPh sb="187" eb="188">
      <t>ア</t>
    </rPh>
    <rPh sb="194" eb="196">
      <t>コンゴ</t>
    </rPh>
    <rPh sb="197" eb="199">
      <t>シセツ</t>
    </rPh>
    <rPh sb="199" eb="201">
      <t>セイビ</t>
    </rPh>
    <rPh sb="201" eb="203">
      <t>ジギョウ</t>
    </rPh>
    <rPh sb="203" eb="204">
      <t>サイ</t>
    </rPh>
    <rPh sb="205" eb="206">
      <t>カ</t>
    </rPh>
    <rPh sb="206" eb="207">
      <t>イ</t>
    </rPh>
    <rPh sb="209" eb="211">
      <t>ゲンショウ</t>
    </rPh>
    <rPh sb="213" eb="215">
      <t>キギョウ</t>
    </rPh>
    <rPh sb="215" eb="216">
      <t>サイ</t>
    </rPh>
    <rPh sb="216" eb="218">
      <t>ザンダカ</t>
    </rPh>
    <rPh sb="219" eb="220">
      <t>ゲン</t>
    </rPh>
    <rPh sb="220" eb="221">
      <t>ショウ</t>
    </rPh>
    <rPh sb="226" eb="228">
      <t>ミコ</t>
    </rPh>
    <rPh sb="234" eb="236">
      <t>ヒリツ</t>
    </rPh>
    <rPh sb="237" eb="239">
      <t>カイゼン</t>
    </rPh>
    <rPh sb="247" eb="248">
      <t>カンガ</t>
    </rPh>
    <rPh sb="256" eb="258">
      <t>ケイヒ</t>
    </rPh>
    <rPh sb="258" eb="260">
      <t>カイシュウ</t>
    </rPh>
    <rPh sb="260" eb="261">
      <t>リツ</t>
    </rPh>
    <rPh sb="267" eb="269">
      <t>テキセイ</t>
    </rPh>
    <rPh sb="269" eb="271">
      <t>スイジュン</t>
    </rPh>
    <rPh sb="278" eb="279">
      <t>ア</t>
    </rPh>
    <rPh sb="282" eb="285">
      <t>シヨウリョウ</t>
    </rPh>
    <rPh sb="285" eb="287">
      <t>シュウニュウ</t>
    </rPh>
    <rPh sb="293" eb="294">
      <t>エン</t>
    </rPh>
    <rPh sb="295" eb="296">
      <t>タッ</t>
    </rPh>
    <rPh sb="307" eb="309">
      <t>オスイ</t>
    </rPh>
    <rPh sb="309" eb="311">
      <t>ショリ</t>
    </rPh>
    <rPh sb="311" eb="312">
      <t>ヒ</t>
    </rPh>
    <rPh sb="313" eb="316">
      <t>シヨウリョウ</t>
    </rPh>
    <rPh sb="316" eb="318">
      <t>シュウニュウ</t>
    </rPh>
    <rPh sb="319" eb="320">
      <t>マカナ</t>
    </rPh>
    <rPh sb="326" eb="329">
      <t>フソクブン</t>
    </rPh>
    <rPh sb="330" eb="332">
      <t>イッパン</t>
    </rPh>
    <rPh sb="332" eb="334">
      <t>カイケイ</t>
    </rPh>
    <rPh sb="336" eb="337">
      <t>ク</t>
    </rPh>
    <rPh sb="338" eb="339">
      <t>イ</t>
    </rPh>
    <rPh sb="347" eb="349">
      <t>ヘイキン</t>
    </rPh>
    <rPh sb="350" eb="352">
      <t>シタマワ</t>
    </rPh>
    <rPh sb="360" eb="362">
      <t>オスイ</t>
    </rPh>
    <rPh sb="362" eb="364">
      <t>ショリ</t>
    </rPh>
    <rPh sb="364" eb="366">
      <t>ゲンカ</t>
    </rPh>
    <rPh sb="371" eb="373">
      <t>ルイジ</t>
    </rPh>
    <rPh sb="373" eb="375">
      <t>ダンタイ</t>
    </rPh>
    <rPh sb="375" eb="377">
      <t>ヘイキン</t>
    </rPh>
    <rPh sb="379" eb="381">
      <t>ウワマワ</t>
    </rPh>
    <rPh sb="388" eb="390">
      <t>ケイヒ</t>
    </rPh>
    <rPh sb="390" eb="392">
      <t>カイシュウ</t>
    </rPh>
    <rPh sb="392" eb="393">
      <t>リツ</t>
    </rPh>
    <rPh sb="394" eb="397">
      <t>アクエイキョウ</t>
    </rPh>
    <rPh sb="398" eb="399">
      <t>オヨ</t>
    </rPh>
    <rPh sb="405" eb="406">
      <t>カンガ</t>
    </rPh>
    <rPh sb="412" eb="415">
      <t>コウリツテキ</t>
    </rPh>
    <rPh sb="416" eb="418">
      <t>オスイ</t>
    </rPh>
    <rPh sb="418" eb="420">
      <t>ショリ</t>
    </rPh>
    <rPh sb="421" eb="422">
      <t>スス</t>
    </rPh>
    <rPh sb="424" eb="426">
      <t>ヒツヨウ</t>
    </rPh>
    <rPh sb="433" eb="436">
      <t>スイセンカ</t>
    </rPh>
    <rPh sb="436" eb="437">
      <t>リツ</t>
    </rPh>
    <rPh sb="443" eb="445">
      <t>セツゾク</t>
    </rPh>
    <rPh sb="445" eb="447">
      <t>ソクシン</t>
    </rPh>
    <rPh sb="448" eb="450">
      <t>ジッシ</t>
    </rPh>
    <rPh sb="460" eb="462">
      <t>ジョウショウ</t>
    </rPh>
    <rPh sb="462" eb="464">
      <t>ケイコウ</t>
    </rPh>
    <rPh sb="469" eb="471">
      <t>ルイジ</t>
    </rPh>
    <rPh sb="471" eb="473">
      <t>ダンタイ</t>
    </rPh>
    <rPh sb="474" eb="476">
      <t>ヘイキン</t>
    </rPh>
    <rPh sb="479" eb="481">
      <t>シタマワ</t>
    </rPh>
    <rPh sb="486" eb="488">
      <t>コンゴ</t>
    </rPh>
    <rPh sb="489" eb="492">
      <t>スイセンカ</t>
    </rPh>
    <rPh sb="492" eb="493">
      <t>リツ</t>
    </rPh>
    <rPh sb="493" eb="495">
      <t>コウジョウ</t>
    </rPh>
    <rPh sb="496" eb="497">
      <t>ツト</t>
    </rPh>
    <rPh sb="501" eb="503">
      <t>ヒツヨウ</t>
    </rPh>
    <phoneticPr fontId="4"/>
  </si>
  <si>
    <t>①有形固定資産減価償却率が平均値を下回る原因としては、平成２３年度に法適化した際に既に償却してきた金額は０円とし、その時点の残存価格を取得価格とみなして資産計上し減価償却を開始させたため、償却率が低くなっている。施設の更新が進んでいくにつれて、本来の数値に近づくと思われる。
②管渠老朽化率は類似団体平均値を大きく上回る一方、③管渠改善率については、長寿命化計画に基づき、菅更生工事等を重点的に進めた結果、平成２９年度以降、類似団体平均値を上回っており、今後も継続して効率的な改築・更新に努めることで、老朽化率の低下も見込まれる。</t>
    <rPh sb="13" eb="16">
      <t>ヘイキンチ</t>
    </rPh>
    <rPh sb="17" eb="19">
      <t>シタマワ</t>
    </rPh>
    <rPh sb="140" eb="142">
      <t>カンキョ</t>
    </rPh>
    <rPh sb="142" eb="144">
      <t>ロウチク</t>
    </rPh>
    <rPh sb="144" eb="145">
      <t>カ</t>
    </rPh>
    <rPh sb="145" eb="146">
      <t>リツ</t>
    </rPh>
    <rPh sb="147" eb="149">
      <t>ルイジ</t>
    </rPh>
    <rPh sb="149" eb="151">
      <t>ダンタイ</t>
    </rPh>
    <rPh sb="151" eb="153">
      <t>ヘイキン</t>
    </rPh>
    <rPh sb="153" eb="154">
      <t>アタイ</t>
    </rPh>
    <rPh sb="155" eb="156">
      <t>オオ</t>
    </rPh>
    <rPh sb="158" eb="160">
      <t>ウワマワ</t>
    </rPh>
    <rPh sb="161" eb="163">
      <t>イッポウ</t>
    </rPh>
    <rPh sb="165" eb="167">
      <t>カンキョ</t>
    </rPh>
    <rPh sb="167" eb="169">
      <t>カイゼン</t>
    </rPh>
    <rPh sb="169" eb="170">
      <t>リツ</t>
    </rPh>
    <rPh sb="187" eb="188">
      <t>カン</t>
    </rPh>
    <rPh sb="188" eb="190">
      <t>コウセイ</t>
    </rPh>
    <rPh sb="190" eb="192">
      <t>コウジ</t>
    </rPh>
    <rPh sb="192" eb="193">
      <t>トウ</t>
    </rPh>
    <rPh sb="204" eb="206">
      <t>ヘイセイ</t>
    </rPh>
    <rPh sb="208" eb="210">
      <t>ネンド</t>
    </rPh>
    <rPh sb="210" eb="212">
      <t>イコウ</t>
    </rPh>
    <rPh sb="213" eb="215">
      <t>ルイジ</t>
    </rPh>
    <rPh sb="215" eb="217">
      <t>ダンタイ</t>
    </rPh>
    <rPh sb="217" eb="219">
      <t>ヘイキン</t>
    </rPh>
    <rPh sb="219" eb="220">
      <t>アタイ</t>
    </rPh>
    <rPh sb="221" eb="223">
      <t>ウワマワ</t>
    </rPh>
    <rPh sb="228" eb="230">
      <t>コンゴ</t>
    </rPh>
    <rPh sb="231" eb="233">
      <t>ケイゾク</t>
    </rPh>
    <rPh sb="235" eb="238">
      <t>コウリツテキ</t>
    </rPh>
    <rPh sb="239" eb="241">
      <t>カイチク</t>
    </rPh>
    <rPh sb="242" eb="244">
      <t>コウシン</t>
    </rPh>
    <rPh sb="245" eb="246">
      <t>ツト</t>
    </rPh>
    <rPh sb="252" eb="254">
      <t>ロウチク</t>
    </rPh>
    <rPh sb="254" eb="255">
      <t>カ</t>
    </rPh>
    <rPh sb="255" eb="256">
      <t>リツ</t>
    </rPh>
    <rPh sb="257" eb="259">
      <t>テイカ</t>
    </rPh>
    <rPh sb="260" eb="262">
      <t>ミコ</t>
    </rPh>
    <phoneticPr fontId="4"/>
  </si>
  <si>
    <t>　下水道計画区域内の整備が概ね完了したことから、今後は中長期的に下水道施設全体の状態を把握し、維持管理、改築更新を一体的に捉えて計画的・効率的に管理する方針としたストックマネジメント計画に基づき、適切な事業運営に努める。
　また、中心市街地における浸水対策として、雨水管路及びポンプ場の整備を行うとともに周辺市街地においても、同様の整備を計画的に行い、浸水被害の軽減・解消を図っていく。
　今後は、令和２年３月に経営戦略を兼ねて策定した高松市下水道事業基本計画（令和２年度～令和１１年度）に基づき、効率的な事業運営を実施していく。</t>
    <rPh sb="1" eb="4">
      <t>ゲスイドウ</t>
    </rPh>
    <rPh sb="4" eb="6">
      <t>ケイカク</t>
    </rPh>
    <rPh sb="6" eb="9">
      <t>クイキナイ</t>
    </rPh>
    <rPh sb="10" eb="12">
      <t>セイビ</t>
    </rPh>
    <rPh sb="13" eb="14">
      <t>オオム</t>
    </rPh>
    <rPh sb="15" eb="17">
      <t>カンリョウ</t>
    </rPh>
    <rPh sb="24" eb="26">
      <t>コンゴ</t>
    </rPh>
    <rPh sb="32" eb="35">
      <t>ゲスイドウ</t>
    </rPh>
    <rPh sb="35" eb="37">
      <t>シセツ</t>
    </rPh>
    <rPh sb="37" eb="39">
      <t>ゼンタイ</t>
    </rPh>
    <rPh sb="40" eb="42">
      <t>ジョウタイ</t>
    </rPh>
    <rPh sb="43" eb="45">
      <t>ハアク</t>
    </rPh>
    <rPh sb="47" eb="49">
      <t>イジ</t>
    </rPh>
    <rPh sb="49" eb="51">
      <t>カンリ</t>
    </rPh>
    <rPh sb="52" eb="54">
      <t>カイチク</t>
    </rPh>
    <rPh sb="54" eb="56">
      <t>コウシン</t>
    </rPh>
    <rPh sb="57" eb="60">
      <t>イッタイテキ</t>
    </rPh>
    <rPh sb="61" eb="62">
      <t>トラ</t>
    </rPh>
    <rPh sb="64" eb="67">
      <t>ケイカクテキ</t>
    </rPh>
    <rPh sb="68" eb="71">
      <t>コウリツテキ</t>
    </rPh>
    <rPh sb="72" eb="74">
      <t>カンリ</t>
    </rPh>
    <rPh sb="76" eb="78">
      <t>ホウシン</t>
    </rPh>
    <rPh sb="91" eb="93">
      <t>ケイカク</t>
    </rPh>
    <rPh sb="94" eb="95">
      <t>モト</t>
    </rPh>
    <rPh sb="98" eb="100">
      <t>テキセツ</t>
    </rPh>
    <rPh sb="101" eb="103">
      <t>ジギョウ</t>
    </rPh>
    <rPh sb="103" eb="105">
      <t>ウンエイ</t>
    </rPh>
    <rPh sb="106" eb="107">
      <t>ツト</t>
    </rPh>
    <rPh sb="115" eb="117">
      <t>チュウシン</t>
    </rPh>
    <rPh sb="117" eb="120">
      <t>シガイチ</t>
    </rPh>
    <rPh sb="124" eb="126">
      <t>シンスイ</t>
    </rPh>
    <rPh sb="126" eb="128">
      <t>タイサク</t>
    </rPh>
    <rPh sb="132" eb="135">
      <t>ウスイカン</t>
    </rPh>
    <rPh sb="135" eb="136">
      <t>ミチ</t>
    </rPh>
    <rPh sb="136" eb="137">
      <t>オヨ</t>
    </rPh>
    <rPh sb="141" eb="142">
      <t>ジョウ</t>
    </rPh>
    <rPh sb="143" eb="145">
      <t>セイビ</t>
    </rPh>
    <rPh sb="146" eb="147">
      <t>オコナ</t>
    </rPh>
    <rPh sb="152" eb="154">
      <t>シュウヘン</t>
    </rPh>
    <rPh sb="154" eb="157">
      <t>シガイチ</t>
    </rPh>
    <rPh sb="163" eb="165">
      <t>ドウヨウ</t>
    </rPh>
    <rPh sb="166" eb="168">
      <t>セイビ</t>
    </rPh>
    <rPh sb="169" eb="172">
      <t>ケイカクテキ</t>
    </rPh>
    <rPh sb="173" eb="174">
      <t>オコナ</t>
    </rPh>
    <rPh sb="176" eb="178">
      <t>シンスイ</t>
    </rPh>
    <rPh sb="178" eb="180">
      <t>ヒガイ</t>
    </rPh>
    <rPh sb="181" eb="183">
      <t>ケイゲン</t>
    </rPh>
    <rPh sb="184" eb="186">
      <t>カイショウ</t>
    </rPh>
    <rPh sb="187" eb="188">
      <t>ハカ</t>
    </rPh>
    <rPh sb="195" eb="197">
      <t>コンゴ</t>
    </rPh>
    <rPh sb="199" eb="201">
      <t>レイワ</t>
    </rPh>
    <rPh sb="202" eb="203">
      <t>ネン</t>
    </rPh>
    <rPh sb="204" eb="205">
      <t>ガツ</t>
    </rPh>
    <rPh sb="206" eb="208">
      <t>ケイエイ</t>
    </rPh>
    <rPh sb="208" eb="210">
      <t>センリャク</t>
    </rPh>
    <rPh sb="211" eb="212">
      <t>カ</t>
    </rPh>
    <rPh sb="214" eb="216">
      <t>サクテイ</t>
    </rPh>
    <rPh sb="218" eb="221">
      <t>タカマツシ</t>
    </rPh>
    <rPh sb="221" eb="224">
      <t>ゲスイドウ</t>
    </rPh>
    <rPh sb="224" eb="226">
      <t>ジギョウ</t>
    </rPh>
    <rPh sb="226" eb="228">
      <t>キホン</t>
    </rPh>
    <rPh sb="228" eb="230">
      <t>ケイカク</t>
    </rPh>
    <rPh sb="231" eb="233">
      <t>レイワ</t>
    </rPh>
    <rPh sb="234" eb="236">
      <t>ネンド</t>
    </rPh>
    <rPh sb="237" eb="239">
      <t>レイワ</t>
    </rPh>
    <rPh sb="241" eb="243">
      <t>ネンド</t>
    </rPh>
    <rPh sb="245" eb="246">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</si>
</sst>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justify" vertical="top" wrapText="1"/>
      <protection locked="0"/>
    </xf>
    <xf numFmtId="0" fontId="15" fillId="0" borderId="0" xfId="0" applyFont="1" applyBorder="1" applyAlignment="1" applyProtection="1">
      <alignment horizontal="justify" vertical="top" wrapText="1"/>
      <protection locked="0"/>
    </xf>
    <xf numFmtId="0" fontId="15" fillId="0" borderId="7" xfId="0" applyFont="1" applyBorder="1" applyAlignment="1" applyProtection="1">
      <alignment horizontal="justify" vertical="top" wrapText="1"/>
      <protection locked="0"/>
    </xf>
    <xf numFmtId="0" fontId="15" fillId="0" borderId="8" xfId="0" applyFont="1" applyBorder="1" applyAlignment="1" applyProtection="1">
      <alignment horizontal="justify" vertical="top" wrapText="1"/>
      <protection locked="0"/>
    </xf>
    <xf numFmtId="0" fontId="15" fillId="0" borderId="1" xfId="0" applyFont="1" applyBorder="1" applyAlignment="1" applyProtection="1">
      <alignment horizontal="justify" vertical="top" wrapText="1"/>
      <protection locked="0"/>
    </xf>
    <xf numFmtId="0" fontId="15" fillId="0" borderId="9" xfId="0" applyFont="1" applyBorder="1" applyAlignment="1" applyProtection="1">
      <alignment horizontal="justify"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0.03</c:v>
                </c:pt>
                <c:pt idx="1">
                  <c:v>0.13</c:v>
                </c:pt>
                <c:pt idx="2">
                  <c:v>0.38</c:v>
                </c:pt>
                <c:pt idx="3">
                  <c:v>0.28999999999999998</c:v>
                </c:pt>
                <c:pt idx="4">
                  <c:v>0.36</c:v>
                </c:pt>
              </c:numCache>
            </c:numRef>
          </c:val>
          <c:extLst>
            <c:ext xmlns:c16="http://schemas.microsoft.com/office/drawing/2014/chart" uri="{C3380CC4-5D6E-409C-BE32-E72D297353CC}">
              <c16:uniqueId val="{00000000-6FCF-4585-BEA9-980E056AC5F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0.13</c:v>
                </c:pt>
                <c:pt idx="2">
                  <c:v>0.17</c:v>
                </c:pt>
                <c:pt idx="3">
                  <c:v>0.21</c:v>
                </c:pt>
                <c:pt idx="4">
                  <c:v>0.19</c:v>
                </c:pt>
              </c:numCache>
            </c:numRef>
          </c:val>
          <c:smooth val="0"/>
          <c:extLst>
            <c:ext xmlns:c16="http://schemas.microsoft.com/office/drawing/2014/chart" uri="{C3380CC4-5D6E-409C-BE32-E72D297353CC}">
              <c16:uniqueId val="{00000001-6FCF-4585-BEA9-980E056AC5F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77.25</c:v>
                </c:pt>
                <c:pt idx="1">
                  <c:v>67.31</c:v>
                </c:pt>
                <c:pt idx="2">
                  <c:v>68.05</c:v>
                </c:pt>
                <c:pt idx="3">
                  <c:v>68.52</c:v>
                </c:pt>
                <c:pt idx="4">
                  <c:v>64.459999999999994</c:v>
                </c:pt>
              </c:numCache>
            </c:numRef>
          </c:val>
          <c:extLst>
            <c:ext xmlns:c16="http://schemas.microsoft.com/office/drawing/2014/chart" uri="{C3380CC4-5D6E-409C-BE32-E72D297353CC}">
              <c16:uniqueId val="{00000000-49F8-4FF3-9893-92CBAD6E07D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62.5</c:v>
                </c:pt>
                <c:pt idx="1">
                  <c:v>63.26</c:v>
                </c:pt>
                <c:pt idx="2">
                  <c:v>61.54</c:v>
                </c:pt>
                <c:pt idx="3">
                  <c:v>61.93</c:v>
                </c:pt>
                <c:pt idx="4">
                  <c:v>61.32</c:v>
                </c:pt>
              </c:numCache>
            </c:numRef>
          </c:val>
          <c:smooth val="0"/>
          <c:extLst>
            <c:ext xmlns:c16="http://schemas.microsoft.com/office/drawing/2014/chart" uri="{C3380CC4-5D6E-409C-BE32-E72D297353CC}">
              <c16:uniqueId val="{00000001-49F8-4FF3-9893-92CBAD6E07D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92.26</c:v>
                </c:pt>
                <c:pt idx="1">
                  <c:v>91.95</c:v>
                </c:pt>
                <c:pt idx="2">
                  <c:v>92.49</c:v>
                </c:pt>
                <c:pt idx="3">
                  <c:v>92.81</c:v>
                </c:pt>
                <c:pt idx="4">
                  <c:v>92.88</c:v>
                </c:pt>
              </c:numCache>
            </c:numRef>
          </c:val>
          <c:extLst>
            <c:ext xmlns:c16="http://schemas.microsoft.com/office/drawing/2014/chart" uri="{C3380CC4-5D6E-409C-BE32-E72D297353CC}">
              <c16:uniqueId val="{00000000-D928-4613-905D-E4617C96041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93.88</c:v>
                </c:pt>
                <c:pt idx="1">
                  <c:v>94.07</c:v>
                </c:pt>
                <c:pt idx="2">
                  <c:v>94.13</c:v>
                </c:pt>
                <c:pt idx="3">
                  <c:v>94.45</c:v>
                </c:pt>
                <c:pt idx="4">
                  <c:v>94.58</c:v>
                </c:pt>
              </c:numCache>
            </c:numRef>
          </c:val>
          <c:smooth val="0"/>
          <c:extLst>
            <c:ext xmlns:c16="http://schemas.microsoft.com/office/drawing/2014/chart" uri="{C3380CC4-5D6E-409C-BE32-E72D297353CC}">
              <c16:uniqueId val="{00000001-D928-4613-905D-E4617C96041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100.8</c:v>
                </c:pt>
                <c:pt idx="1">
                  <c:v>100.37</c:v>
                </c:pt>
                <c:pt idx="2">
                  <c:v>100</c:v>
                </c:pt>
                <c:pt idx="3">
                  <c:v>99.99</c:v>
                </c:pt>
                <c:pt idx="4">
                  <c:v>99.96</c:v>
                </c:pt>
              </c:numCache>
            </c:numRef>
          </c:val>
          <c:extLst>
            <c:ext xmlns:c16="http://schemas.microsoft.com/office/drawing/2014/chart" uri="{C3380CC4-5D6E-409C-BE32-E72D297353CC}">
              <c16:uniqueId val="{00000000-E9A7-46AF-A3E9-E356587723D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106.67</c:v>
                </c:pt>
                <c:pt idx="1">
                  <c:v>107.45</c:v>
                </c:pt>
                <c:pt idx="2">
                  <c:v>107.43</c:v>
                </c:pt>
                <c:pt idx="3">
                  <c:v>107.64</c:v>
                </c:pt>
                <c:pt idx="4">
                  <c:v>107.03</c:v>
                </c:pt>
              </c:numCache>
            </c:numRef>
          </c:val>
          <c:smooth val="0"/>
          <c:extLst>
            <c:ext xmlns:c16="http://schemas.microsoft.com/office/drawing/2014/chart" uri="{C3380CC4-5D6E-409C-BE32-E72D297353CC}">
              <c16:uniqueId val="{00000001-E9A7-46AF-A3E9-E356587723D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14.8</c:v>
                </c:pt>
                <c:pt idx="1">
                  <c:v>15.9</c:v>
                </c:pt>
                <c:pt idx="2">
                  <c:v>18.73</c:v>
                </c:pt>
                <c:pt idx="3">
                  <c:v>21.63</c:v>
                </c:pt>
                <c:pt idx="4">
                  <c:v>24.21</c:v>
                </c:pt>
              </c:numCache>
            </c:numRef>
          </c:val>
          <c:extLst>
            <c:ext xmlns:c16="http://schemas.microsoft.com/office/drawing/2014/chart" uri="{C3380CC4-5D6E-409C-BE32-E72D297353CC}">
              <c16:uniqueId val="{00000000-62A0-44D6-9AE9-2CC58957A06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29.48</c:v>
                </c:pt>
                <c:pt idx="1">
                  <c:v>28.95</c:v>
                </c:pt>
                <c:pt idx="2">
                  <c:v>30.11</c:v>
                </c:pt>
                <c:pt idx="3">
                  <c:v>30.45</c:v>
                </c:pt>
                <c:pt idx="4">
                  <c:v>31.01</c:v>
                </c:pt>
              </c:numCache>
            </c:numRef>
          </c:val>
          <c:smooth val="0"/>
          <c:extLst>
            <c:ext xmlns:c16="http://schemas.microsoft.com/office/drawing/2014/chart" uri="{C3380CC4-5D6E-409C-BE32-E72D297353CC}">
              <c16:uniqueId val="{00000001-62A0-44D6-9AE9-2CC58957A06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16.670000000000002</c:v>
                </c:pt>
                <c:pt idx="1">
                  <c:v>18.03</c:v>
                </c:pt>
                <c:pt idx="2">
                  <c:v>18.79</c:v>
                </c:pt>
                <c:pt idx="3">
                  <c:v>20.100000000000001</c:v>
                </c:pt>
                <c:pt idx="4">
                  <c:v>21.43</c:v>
                </c:pt>
              </c:numCache>
            </c:numRef>
          </c:val>
          <c:extLst>
            <c:ext xmlns:c16="http://schemas.microsoft.com/office/drawing/2014/chart" uri="{C3380CC4-5D6E-409C-BE32-E72D297353CC}">
              <c16:uniqueId val="{00000000-13D0-4552-9422-26FDBB20E18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3.89</c:v>
                </c:pt>
                <c:pt idx="1">
                  <c:v>4.07</c:v>
                </c:pt>
                <c:pt idx="2">
                  <c:v>4.54</c:v>
                </c:pt>
                <c:pt idx="3">
                  <c:v>4.8499999999999996</c:v>
                </c:pt>
                <c:pt idx="4">
                  <c:v>4.95</c:v>
                </c:pt>
              </c:numCache>
            </c:numRef>
          </c:val>
          <c:smooth val="0"/>
          <c:extLst>
            <c:ext xmlns:c16="http://schemas.microsoft.com/office/drawing/2014/chart" uri="{C3380CC4-5D6E-409C-BE32-E72D297353CC}">
              <c16:uniqueId val="{00000001-13D0-4552-9422-26FDBB20E18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formatCode="#,##0.00;&quot;△&quot;#,##0.00">
                  <c:v>0</c:v>
                </c:pt>
                <c:pt idx="1">
                  <c:v>3.83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A27-492A-8ABC-C3027B066B3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12.51</c:v>
                </c:pt>
                <c:pt idx="1">
                  <c:v>11.01</c:v>
                </c:pt>
                <c:pt idx="2">
                  <c:v>10.199999999999999</c:v>
                </c:pt>
                <c:pt idx="3">
                  <c:v>9.1999999999999993</c:v>
                </c:pt>
                <c:pt idx="4">
                  <c:v>7.69</c:v>
                </c:pt>
              </c:numCache>
            </c:numRef>
          </c:val>
          <c:smooth val="0"/>
          <c:extLst>
            <c:ext xmlns:c16="http://schemas.microsoft.com/office/drawing/2014/chart" uri="{C3380CC4-5D6E-409C-BE32-E72D297353CC}">
              <c16:uniqueId val="{00000001-DA27-492A-8ABC-C3027B066B3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51.97</c:v>
                </c:pt>
                <c:pt idx="1">
                  <c:v>46.73</c:v>
                </c:pt>
                <c:pt idx="2">
                  <c:v>54.71</c:v>
                </c:pt>
                <c:pt idx="3">
                  <c:v>47.2</c:v>
                </c:pt>
                <c:pt idx="4">
                  <c:v>51.07</c:v>
                </c:pt>
              </c:numCache>
            </c:numRef>
          </c:val>
          <c:extLst>
            <c:ext xmlns:c16="http://schemas.microsoft.com/office/drawing/2014/chart" uri="{C3380CC4-5D6E-409C-BE32-E72D297353CC}">
              <c16:uniqueId val="{00000000-3CEB-4710-ADFA-BC2D7200161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54.09</c:v>
                </c:pt>
                <c:pt idx="1">
                  <c:v>54.03</c:v>
                </c:pt>
                <c:pt idx="2">
                  <c:v>65.83</c:v>
                </c:pt>
                <c:pt idx="3">
                  <c:v>72.22</c:v>
                </c:pt>
                <c:pt idx="4">
                  <c:v>73.02</c:v>
                </c:pt>
              </c:numCache>
            </c:numRef>
          </c:val>
          <c:smooth val="0"/>
          <c:extLst>
            <c:ext xmlns:c16="http://schemas.microsoft.com/office/drawing/2014/chart" uri="{C3380CC4-5D6E-409C-BE32-E72D297353CC}">
              <c16:uniqueId val="{00000001-3CEB-4710-ADFA-BC2D7200161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2071.73</c:v>
                </c:pt>
                <c:pt idx="1">
                  <c:v>2129.61</c:v>
                </c:pt>
                <c:pt idx="2">
                  <c:v>2020.58</c:v>
                </c:pt>
                <c:pt idx="3">
                  <c:v>1934.99</c:v>
                </c:pt>
                <c:pt idx="4">
                  <c:v>1925.23</c:v>
                </c:pt>
              </c:numCache>
            </c:numRef>
          </c:val>
          <c:extLst>
            <c:ext xmlns:c16="http://schemas.microsoft.com/office/drawing/2014/chart" uri="{C3380CC4-5D6E-409C-BE32-E72D297353CC}">
              <c16:uniqueId val="{00000000-990A-4ACF-B9C1-A04EA8580BD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845.86</c:v>
                </c:pt>
                <c:pt idx="1">
                  <c:v>802.49</c:v>
                </c:pt>
                <c:pt idx="2">
                  <c:v>805.14</c:v>
                </c:pt>
                <c:pt idx="3">
                  <c:v>730.93</c:v>
                </c:pt>
                <c:pt idx="4">
                  <c:v>708.89</c:v>
                </c:pt>
              </c:numCache>
            </c:numRef>
          </c:val>
          <c:smooth val="0"/>
          <c:extLst>
            <c:ext xmlns:c16="http://schemas.microsoft.com/office/drawing/2014/chart" uri="{C3380CC4-5D6E-409C-BE32-E72D297353CC}">
              <c16:uniqueId val="{00000001-990A-4ACF-B9C1-A04EA8580BD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88.74</c:v>
                </c:pt>
                <c:pt idx="1">
                  <c:v>91.39</c:v>
                </c:pt>
                <c:pt idx="2">
                  <c:v>84.82</c:v>
                </c:pt>
                <c:pt idx="3">
                  <c:v>89.84</c:v>
                </c:pt>
                <c:pt idx="4">
                  <c:v>90.61</c:v>
                </c:pt>
              </c:numCache>
            </c:numRef>
          </c:val>
          <c:extLst>
            <c:ext xmlns:c16="http://schemas.microsoft.com/office/drawing/2014/chart" uri="{C3380CC4-5D6E-409C-BE32-E72D297353CC}">
              <c16:uniqueId val="{00000000-980A-4F22-B9D7-619FA21F5B0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101.88</c:v>
                </c:pt>
                <c:pt idx="1">
                  <c:v>103.18</c:v>
                </c:pt>
                <c:pt idx="2">
                  <c:v>100.22</c:v>
                </c:pt>
                <c:pt idx="3">
                  <c:v>98.09</c:v>
                </c:pt>
                <c:pt idx="4">
                  <c:v>97.91</c:v>
                </c:pt>
              </c:numCache>
            </c:numRef>
          </c:val>
          <c:smooth val="0"/>
          <c:extLst>
            <c:ext xmlns:c16="http://schemas.microsoft.com/office/drawing/2014/chart" uri="{C3380CC4-5D6E-409C-BE32-E72D297353CC}">
              <c16:uniqueId val="{00000001-980A-4F22-B9D7-619FA21F5B0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163.16999999999999</c:v>
                </c:pt>
                <c:pt idx="1">
                  <c:v>157.34</c:v>
                </c:pt>
                <c:pt idx="2">
                  <c:v>171.38</c:v>
                </c:pt>
                <c:pt idx="3">
                  <c:v>161.88999999999999</c:v>
                </c:pt>
                <c:pt idx="4">
                  <c:v>160.12</c:v>
                </c:pt>
              </c:numCache>
            </c:numRef>
          </c:val>
          <c:extLst>
            <c:ext xmlns:c16="http://schemas.microsoft.com/office/drawing/2014/chart" uri="{C3380CC4-5D6E-409C-BE32-E72D297353CC}">
              <c16:uniqueId val="{00000000-7B54-4ACE-A932-0DD84B491A6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143.15</c:v>
                </c:pt>
                <c:pt idx="1">
                  <c:v>141.11000000000001</c:v>
                </c:pt>
                <c:pt idx="2">
                  <c:v>144.79</c:v>
                </c:pt>
                <c:pt idx="3">
                  <c:v>146.08000000000001</c:v>
                </c:pt>
                <c:pt idx="4">
                  <c:v>144.11000000000001</c:v>
                </c:pt>
              </c:numCache>
            </c:numRef>
          </c:val>
          <c:smooth val="0"/>
          <c:extLst>
            <c:ext xmlns:c16="http://schemas.microsoft.com/office/drawing/2014/chart" uri="{C3380CC4-5D6E-409C-BE32-E72D297353CC}">
              <c16:uniqueId val="{00000001-7B54-4ACE-A932-0DD84B491A6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61" zoomScaleNormal="100" workbookViewId="0">
      <selection activeCell="CC14" sqref="CC1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香川県　高松市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Ac1</v>
      </c>
      <c r="X8" s="72"/>
      <c r="Y8" s="72"/>
      <c r="Z8" s="72"/>
      <c r="AA8" s="72"/>
      <c r="AB8" s="72"/>
      <c r="AC8" s="72"/>
      <c r="AD8" s="73" t="str">
        <f>データ!$M$6</f>
        <v>非設置</v>
      </c>
      <c r="AE8" s="73"/>
      <c r="AF8" s="73"/>
      <c r="AG8" s="73"/>
      <c r="AH8" s="73"/>
      <c r="AI8" s="73"/>
      <c r="AJ8" s="73"/>
      <c r="AK8" s="3"/>
      <c r="AL8" s="69">
        <f>データ!S6</f>
        <v>427131</v>
      </c>
      <c r="AM8" s="69"/>
      <c r="AN8" s="69"/>
      <c r="AO8" s="69"/>
      <c r="AP8" s="69"/>
      <c r="AQ8" s="69"/>
      <c r="AR8" s="69"/>
      <c r="AS8" s="69"/>
      <c r="AT8" s="68">
        <f>データ!T6</f>
        <v>375.42</v>
      </c>
      <c r="AU8" s="68"/>
      <c r="AV8" s="68"/>
      <c r="AW8" s="68"/>
      <c r="AX8" s="68"/>
      <c r="AY8" s="68"/>
      <c r="AZ8" s="68"/>
      <c r="BA8" s="68"/>
      <c r="BB8" s="68">
        <f>データ!U6</f>
        <v>1137.74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55.74</v>
      </c>
      <c r="J10" s="68"/>
      <c r="K10" s="68"/>
      <c r="L10" s="68"/>
      <c r="M10" s="68"/>
      <c r="N10" s="68"/>
      <c r="O10" s="68"/>
      <c r="P10" s="68">
        <f>データ!P6</f>
        <v>61.74</v>
      </c>
      <c r="Q10" s="68"/>
      <c r="R10" s="68"/>
      <c r="S10" s="68"/>
      <c r="T10" s="68"/>
      <c r="U10" s="68"/>
      <c r="V10" s="68"/>
      <c r="W10" s="68">
        <f>データ!Q6</f>
        <v>78.959999999999994</v>
      </c>
      <c r="X10" s="68"/>
      <c r="Y10" s="68"/>
      <c r="Z10" s="68"/>
      <c r="AA10" s="68"/>
      <c r="AB10" s="68"/>
      <c r="AC10" s="68"/>
      <c r="AD10" s="69">
        <f>データ!R6</f>
        <v>2506</v>
      </c>
      <c r="AE10" s="69"/>
      <c r="AF10" s="69"/>
      <c r="AG10" s="69"/>
      <c r="AH10" s="69"/>
      <c r="AI10" s="69"/>
      <c r="AJ10" s="69"/>
      <c r="AK10" s="2"/>
      <c r="AL10" s="69">
        <f>データ!V6</f>
        <v>262384</v>
      </c>
      <c r="AM10" s="69"/>
      <c r="AN10" s="69"/>
      <c r="AO10" s="69"/>
      <c r="AP10" s="69"/>
      <c r="AQ10" s="69"/>
      <c r="AR10" s="69"/>
      <c r="AS10" s="69"/>
      <c r="AT10" s="68">
        <f>データ!W6</f>
        <v>50.78</v>
      </c>
      <c r="AU10" s="68"/>
      <c r="AV10" s="68"/>
      <c r="AW10" s="68"/>
      <c r="AX10" s="68"/>
      <c r="AY10" s="68"/>
      <c r="AZ10" s="68"/>
      <c r="BA10" s="68"/>
      <c r="BB10" s="68">
        <f>データ!X6</f>
        <v>5167.07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3tF1rbXX1dCQy4XinNRJZ658fxlUiqbF8Wfi6IyXBkO/hBZZswm1XTbJj6UApSzuwjaN4Gkd23pUPY4JHkx63w==" saltValue="j/tJW7cL/75n1En4uQxYi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372013</v>
      </c>
      <c r="D6" s="33">
        <f t="shared" si="3"/>
        <v>46</v>
      </c>
      <c r="E6" s="33">
        <f t="shared" si="3"/>
        <v>17</v>
      </c>
      <c r="F6" s="33">
        <f t="shared" si="3"/>
        <v>1</v>
      </c>
      <c r="G6" s="33">
        <f t="shared" si="3"/>
        <v>0</v>
      </c>
      <c r="H6" s="33" t="str">
        <f t="shared" si="3"/>
        <v>香川県　高松市</v>
      </c>
      <c r="I6" s="33" t="str">
        <f t="shared" si="3"/>
        <v>法適用</v>
      </c>
      <c r="J6" s="33" t="str">
        <f t="shared" si="3"/>
        <v>下水道事業</v>
      </c>
      <c r="K6" s="33" t="str">
        <f t="shared" si="3"/>
        <v>公共下水道</v>
      </c>
      <c r="L6" s="33" t="str">
        <f t="shared" si="3"/>
        <v>Ac1</v>
      </c>
      <c r="M6" s="33" t="str">
        <f t="shared" si="3"/>
        <v>非設置</v>
      </c>
      <c r="N6" s="34" t="str">
        <f t="shared" si="3"/>
        <v>-</v>
      </c>
      <c r="O6" s="34">
        <f t="shared" si="3"/>
        <v>55.74</v>
      </c>
      <c r="P6" s="34">
        <f t="shared" si="3"/>
        <v>61.74</v>
      </c>
      <c r="Q6" s="34">
        <f t="shared" si="3"/>
        <v>78.959999999999994</v>
      </c>
      <c r="R6" s="34">
        <f t="shared" si="3"/>
        <v>2506</v>
      </c>
      <c r="S6" s="34">
        <f t="shared" si="3"/>
        <v>427131</v>
      </c>
      <c r="T6" s="34">
        <f t="shared" si="3"/>
        <v>375.42</v>
      </c>
      <c r="U6" s="34">
        <f t="shared" si="3"/>
        <v>1137.74</v>
      </c>
      <c r="V6" s="34">
        <f t="shared" si="3"/>
        <v>262384</v>
      </c>
      <c r="W6" s="34">
        <f t="shared" si="3"/>
        <v>50.78</v>
      </c>
      <c r="X6" s="34">
        <f t="shared" si="3"/>
        <v>5167.07</v>
      </c>
      <c r="Y6" s="35">
        <f>IF(Y7="",NA(),Y7)</f>
        <v>100.8</v>
      </c>
      <c r="Z6" s="35">
        <f t="shared" ref="Z6:AH6" si="4">IF(Z7="",NA(),Z7)</f>
        <v>100.37</v>
      </c>
      <c r="AA6" s="35">
        <f t="shared" si="4"/>
        <v>100</v>
      </c>
      <c r="AB6" s="35">
        <f t="shared" si="4"/>
        <v>99.99</v>
      </c>
      <c r="AC6" s="35">
        <f t="shared" si="4"/>
        <v>99.96</v>
      </c>
      <c r="AD6" s="35">
        <f t="shared" si="4"/>
        <v>106.67</v>
      </c>
      <c r="AE6" s="35">
        <f t="shared" si="4"/>
        <v>107.45</v>
      </c>
      <c r="AF6" s="35">
        <f t="shared" si="4"/>
        <v>107.43</v>
      </c>
      <c r="AG6" s="35">
        <f t="shared" si="4"/>
        <v>107.64</v>
      </c>
      <c r="AH6" s="35">
        <f t="shared" si="4"/>
        <v>107.03</v>
      </c>
      <c r="AI6" s="34" t="str">
        <f>IF(AI7="","",IF(AI7="-","【-】","【"&amp;SUBSTITUTE(TEXT(AI7,"#,##0.00"),"-","△")&amp;"】"))</f>
        <v>【108.07】</v>
      </c>
      <c r="AJ6" s="34">
        <f>IF(AJ7="",NA(),AJ7)</f>
        <v>0</v>
      </c>
      <c r="AK6" s="35">
        <f t="shared" ref="AK6:AS6" si="5">IF(AK7="",NA(),AK7)</f>
        <v>3.83</v>
      </c>
      <c r="AL6" s="34">
        <f t="shared" si="5"/>
        <v>0</v>
      </c>
      <c r="AM6" s="34">
        <f t="shared" si="5"/>
        <v>0</v>
      </c>
      <c r="AN6" s="34">
        <f t="shared" si="5"/>
        <v>0</v>
      </c>
      <c r="AO6" s="35">
        <f t="shared" si="5"/>
        <v>12.51</v>
      </c>
      <c r="AP6" s="35">
        <f t="shared" si="5"/>
        <v>11.01</v>
      </c>
      <c r="AQ6" s="35">
        <f t="shared" si="5"/>
        <v>10.199999999999999</v>
      </c>
      <c r="AR6" s="35">
        <f t="shared" si="5"/>
        <v>9.1999999999999993</v>
      </c>
      <c r="AS6" s="35">
        <f t="shared" si="5"/>
        <v>7.69</v>
      </c>
      <c r="AT6" s="34" t="str">
        <f>IF(AT7="","",IF(AT7="-","【-】","【"&amp;SUBSTITUTE(TEXT(AT7,"#,##0.00"),"-","△")&amp;"】"))</f>
        <v>【3.09】</v>
      </c>
      <c r="AU6" s="35">
        <f>IF(AU7="",NA(),AU7)</f>
        <v>51.97</v>
      </c>
      <c r="AV6" s="35">
        <f t="shared" ref="AV6:BD6" si="6">IF(AV7="",NA(),AV7)</f>
        <v>46.73</v>
      </c>
      <c r="AW6" s="35">
        <f t="shared" si="6"/>
        <v>54.71</v>
      </c>
      <c r="AX6" s="35">
        <f t="shared" si="6"/>
        <v>47.2</v>
      </c>
      <c r="AY6" s="35">
        <f t="shared" si="6"/>
        <v>51.07</v>
      </c>
      <c r="AZ6" s="35">
        <f t="shared" si="6"/>
        <v>54.09</v>
      </c>
      <c r="BA6" s="35">
        <f t="shared" si="6"/>
        <v>54.03</v>
      </c>
      <c r="BB6" s="35">
        <f t="shared" si="6"/>
        <v>65.83</v>
      </c>
      <c r="BC6" s="35">
        <f t="shared" si="6"/>
        <v>72.22</v>
      </c>
      <c r="BD6" s="35">
        <f t="shared" si="6"/>
        <v>73.02</v>
      </c>
      <c r="BE6" s="34" t="str">
        <f>IF(BE7="","",IF(BE7="-","【-】","【"&amp;SUBSTITUTE(TEXT(BE7,"#,##0.00"),"-","△")&amp;"】"))</f>
        <v>【69.54】</v>
      </c>
      <c r="BF6" s="35">
        <f>IF(BF7="",NA(),BF7)</f>
        <v>2071.73</v>
      </c>
      <c r="BG6" s="35">
        <f t="shared" ref="BG6:BO6" si="7">IF(BG7="",NA(),BG7)</f>
        <v>2129.61</v>
      </c>
      <c r="BH6" s="35">
        <f t="shared" si="7"/>
        <v>2020.58</v>
      </c>
      <c r="BI6" s="35">
        <f t="shared" si="7"/>
        <v>1934.99</v>
      </c>
      <c r="BJ6" s="35">
        <f t="shared" si="7"/>
        <v>1925.23</v>
      </c>
      <c r="BK6" s="35">
        <f t="shared" si="7"/>
        <v>845.86</v>
      </c>
      <c r="BL6" s="35">
        <f t="shared" si="7"/>
        <v>802.49</v>
      </c>
      <c r="BM6" s="35">
        <f t="shared" si="7"/>
        <v>805.14</v>
      </c>
      <c r="BN6" s="35">
        <f t="shared" si="7"/>
        <v>730.93</v>
      </c>
      <c r="BO6" s="35">
        <f t="shared" si="7"/>
        <v>708.89</v>
      </c>
      <c r="BP6" s="34" t="str">
        <f>IF(BP7="","",IF(BP7="-","【-】","【"&amp;SUBSTITUTE(TEXT(BP7,"#,##0.00"),"-","△")&amp;"】"))</f>
        <v>【682.51】</v>
      </c>
      <c r="BQ6" s="35">
        <f>IF(BQ7="",NA(),BQ7)</f>
        <v>88.74</v>
      </c>
      <c r="BR6" s="35">
        <f t="shared" ref="BR6:BZ6" si="8">IF(BR7="",NA(),BR7)</f>
        <v>91.39</v>
      </c>
      <c r="BS6" s="35">
        <f t="shared" si="8"/>
        <v>84.82</v>
      </c>
      <c r="BT6" s="35">
        <f t="shared" si="8"/>
        <v>89.84</v>
      </c>
      <c r="BU6" s="35">
        <f t="shared" si="8"/>
        <v>90.61</v>
      </c>
      <c r="BV6" s="35">
        <f t="shared" si="8"/>
        <v>101.88</v>
      </c>
      <c r="BW6" s="35">
        <f t="shared" si="8"/>
        <v>103.18</v>
      </c>
      <c r="BX6" s="35">
        <f t="shared" si="8"/>
        <v>100.22</v>
      </c>
      <c r="BY6" s="35">
        <f t="shared" si="8"/>
        <v>98.09</v>
      </c>
      <c r="BZ6" s="35">
        <f t="shared" si="8"/>
        <v>97.91</v>
      </c>
      <c r="CA6" s="34" t="str">
        <f>IF(CA7="","",IF(CA7="-","【-】","【"&amp;SUBSTITUTE(TEXT(CA7,"#,##0.00"),"-","△")&amp;"】"))</f>
        <v>【100.34】</v>
      </c>
      <c r="CB6" s="35">
        <f>IF(CB7="",NA(),CB7)</f>
        <v>163.16999999999999</v>
      </c>
      <c r="CC6" s="35">
        <f t="shared" ref="CC6:CK6" si="9">IF(CC7="",NA(),CC7)</f>
        <v>157.34</v>
      </c>
      <c r="CD6" s="35">
        <f t="shared" si="9"/>
        <v>171.38</v>
      </c>
      <c r="CE6" s="35">
        <f t="shared" si="9"/>
        <v>161.88999999999999</v>
      </c>
      <c r="CF6" s="35">
        <f t="shared" si="9"/>
        <v>160.12</v>
      </c>
      <c r="CG6" s="35">
        <f t="shared" si="9"/>
        <v>143.15</v>
      </c>
      <c r="CH6" s="35">
        <f t="shared" si="9"/>
        <v>141.11000000000001</v>
      </c>
      <c r="CI6" s="35">
        <f t="shared" si="9"/>
        <v>144.79</v>
      </c>
      <c r="CJ6" s="35">
        <f t="shared" si="9"/>
        <v>146.08000000000001</v>
      </c>
      <c r="CK6" s="35">
        <f t="shared" si="9"/>
        <v>144.11000000000001</v>
      </c>
      <c r="CL6" s="34" t="str">
        <f>IF(CL7="","",IF(CL7="-","【-】","【"&amp;SUBSTITUTE(TEXT(CL7,"#,##0.00"),"-","△")&amp;"】"))</f>
        <v>【136.15】</v>
      </c>
      <c r="CM6" s="35">
        <f>IF(CM7="",NA(),CM7)</f>
        <v>77.25</v>
      </c>
      <c r="CN6" s="35">
        <f t="shared" ref="CN6:CV6" si="10">IF(CN7="",NA(),CN7)</f>
        <v>67.31</v>
      </c>
      <c r="CO6" s="35">
        <f t="shared" si="10"/>
        <v>68.05</v>
      </c>
      <c r="CP6" s="35">
        <f t="shared" si="10"/>
        <v>68.52</v>
      </c>
      <c r="CQ6" s="35">
        <f t="shared" si="10"/>
        <v>64.459999999999994</v>
      </c>
      <c r="CR6" s="35">
        <f t="shared" si="10"/>
        <v>62.5</v>
      </c>
      <c r="CS6" s="35">
        <f t="shared" si="10"/>
        <v>63.26</v>
      </c>
      <c r="CT6" s="35">
        <f t="shared" si="10"/>
        <v>61.54</v>
      </c>
      <c r="CU6" s="35">
        <f t="shared" si="10"/>
        <v>61.93</v>
      </c>
      <c r="CV6" s="35">
        <f t="shared" si="10"/>
        <v>61.32</v>
      </c>
      <c r="CW6" s="34" t="str">
        <f>IF(CW7="","",IF(CW7="-","【-】","【"&amp;SUBSTITUTE(TEXT(CW7,"#,##0.00"),"-","△")&amp;"】"))</f>
        <v>【59.64】</v>
      </c>
      <c r="CX6" s="35">
        <f>IF(CX7="",NA(),CX7)</f>
        <v>92.26</v>
      </c>
      <c r="CY6" s="35">
        <f t="shared" ref="CY6:DG6" si="11">IF(CY7="",NA(),CY7)</f>
        <v>91.95</v>
      </c>
      <c r="CZ6" s="35">
        <f t="shared" si="11"/>
        <v>92.49</v>
      </c>
      <c r="DA6" s="35">
        <f t="shared" si="11"/>
        <v>92.81</v>
      </c>
      <c r="DB6" s="35">
        <f t="shared" si="11"/>
        <v>92.88</v>
      </c>
      <c r="DC6" s="35">
        <f t="shared" si="11"/>
        <v>93.88</v>
      </c>
      <c r="DD6" s="35">
        <f t="shared" si="11"/>
        <v>94.07</v>
      </c>
      <c r="DE6" s="35">
        <f t="shared" si="11"/>
        <v>94.13</v>
      </c>
      <c r="DF6" s="35">
        <f t="shared" si="11"/>
        <v>94.45</v>
      </c>
      <c r="DG6" s="35">
        <f t="shared" si="11"/>
        <v>94.58</v>
      </c>
      <c r="DH6" s="34" t="str">
        <f>IF(DH7="","",IF(DH7="-","【-】","【"&amp;SUBSTITUTE(TEXT(DH7,"#,##0.00"),"-","△")&amp;"】"))</f>
        <v>【95.35】</v>
      </c>
      <c r="DI6" s="35">
        <f>IF(DI7="",NA(),DI7)</f>
        <v>14.8</v>
      </c>
      <c r="DJ6" s="35">
        <f t="shared" ref="DJ6:DR6" si="12">IF(DJ7="",NA(),DJ7)</f>
        <v>15.9</v>
      </c>
      <c r="DK6" s="35">
        <f t="shared" si="12"/>
        <v>18.73</v>
      </c>
      <c r="DL6" s="35">
        <f t="shared" si="12"/>
        <v>21.63</v>
      </c>
      <c r="DM6" s="35">
        <f t="shared" si="12"/>
        <v>24.21</v>
      </c>
      <c r="DN6" s="35">
        <f t="shared" si="12"/>
        <v>29.48</v>
      </c>
      <c r="DO6" s="35">
        <f t="shared" si="12"/>
        <v>28.95</v>
      </c>
      <c r="DP6" s="35">
        <f t="shared" si="12"/>
        <v>30.11</v>
      </c>
      <c r="DQ6" s="35">
        <f t="shared" si="12"/>
        <v>30.45</v>
      </c>
      <c r="DR6" s="35">
        <f t="shared" si="12"/>
        <v>31.01</v>
      </c>
      <c r="DS6" s="34" t="str">
        <f>IF(DS7="","",IF(DS7="-","【-】","【"&amp;SUBSTITUTE(TEXT(DS7,"#,##0.00"),"-","△")&amp;"】"))</f>
        <v>【38.57】</v>
      </c>
      <c r="DT6" s="35">
        <f>IF(DT7="",NA(),DT7)</f>
        <v>16.670000000000002</v>
      </c>
      <c r="DU6" s="35">
        <f t="shared" ref="DU6:EC6" si="13">IF(DU7="",NA(),DU7)</f>
        <v>18.03</v>
      </c>
      <c r="DV6" s="35">
        <f t="shared" si="13"/>
        <v>18.79</v>
      </c>
      <c r="DW6" s="35">
        <f t="shared" si="13"/>
        <v>20.100000000000001</v>
      </c>
      <c r="DX6" s="35">
        <f t="shared" si="13"/>
        <v>21.43</v>
      </c>
      <c r="DY6" s="35">
        <f t="shared" si="13"/>
        <v>3.89</v>
      </c>
      <c r="DZ6" s="35">
        <f t="shared" si="13"/>
        <v>4.07</v>
      </c>
      <c r="EA6" s="35">
        <f t="shared" si="13"/>
        <v>4.54</v>
      </c>
      <c r="EB6" s="35">
        <f t="shared" si="13"/>
        <v>4.8499999999999996</v>
      </c>
      <c r="EC6" s="35">
        <f t="shared" si="13"/>
        <v>4.95</v>
      </c>
      <c r="ED6" s="34" t="str">
        <f>IF(ED7="","",IF(ED7="-","【-】","【"&amp;SUBSTITUTE(TEXT(ED7,"#,##0.00"),"-","△")&amp;"】"))</f>
        <v>【5.90】</v>
      </c>
      <c r="EE6" s="35">
        <f>IF(EE7="",NA(),EE7)</f>
        <v>0.03</v>
      </c>
      <c r="EF6" s="35">
        <f t="shared" ref="EF6:EN6" si="14">IF(EF7="",NA(),EF7)</f>
        <v>0.13</v>
      </c>
      <c r="EG6" s="35">
        <f t="shared" si="14"/>
        <v>0.38</v>
      </c>
      <c r="EH6" s="35">
        <f t="shared" si="14"/>
        <v>0.28999999999999998</v>
      </c>
      <c r="EI6" s="35">
        <f t="shared" si="14"/>
        <v>0.36</v>
      </c>
      <c r="EJ6" s="35">
        <f t="shared" si="14"/>
        <v>0.12</v>
      </c>
      <c r="EK6" s="35">
        <f t="shared" si="14"/>
        <v>0.13</v>
      </c>
      <c r="EL6" s="35">
        <f t="shared" si="14"/>
        <v>0.17</v>
      </c>
      <c r="EM6" s="35">
        <f t="shared" si="14"/>
        <v>0.21</v>
      </c>
      <c r="EN6" s="35">
        <f t="shared" si="14"/>
        <v>0.19</v>
      </c>
      <c r="EO6" s="34" t="str">
        <f>IF(EO7="","",IF(EO7="-","【-】","【"&amp;SUBSTITUTE(TEXT(EO7,"#,##0.00"),"-","△")&amp;"】"))</f>
        <v>【0.22】</v>
      </c>
    </row>
    <row r="7" spans="1:148" s="36" customFormat="1" x14ac:dyDescent="0.15">
      <c r="A7" s="28"/>
      <c r="B7" s="37">
        <v>2019</v>
      </c>
      <c r="C7" s="37">
        <v>372013</v>
      </c>
      <c r="D7" s="37">
        <v>46</v>
      </c>
      <c r="E7" s="37">
        <v>17</v>
      </c>
      <c r="F7" s="37">
        <v>1</v>
      </c>
      <c r="G7" s="37">
        <v>0</v>
      </c>
      <c r="H7" s="37" t="s">
        <v>96</v>
      </c>
      <c r="I7" s="37" t="s">
        <v>97</v>
      </c>
      <c r="J7" s="37" t="s">
        <v>98</v>
      </c>
      <c r="K7" s="37" t="s">
        <v>99</v>
      </c>
      <c r="L7" s="37" t="s">
        <v>100</v>
      </c>
      <c r="M7" s="37" t="s">
        <v>101</v>
      </c>
      <c r="N7" s="38" t="s">
        <v>102</v>
      </c>
      <c r="O7" s="38">
        <v>55.74</v>
      </c>
      <c r="P7" s="38">
        <v>61.74</v>
      </c>
      <c r="Q7" s="38">
        <v>78.959999999999994</v>
      </c>
      <c r="R7" s="38">
        <v>2506</v>
      </c>
      <c r="S7" s="38">
        <v>427131</v>
      </c>
      <c r="T7" s="38">
        <v>375.42</v>
      </c>
      <c r="U7" s="38">
        <v>1137.74</v>
      </c>
      <c r="V7" s="38">
        <v>262384</v>
      </c>
      <c r="W7" s="38">
        <v>50.78</v>
      </c>
      <c r="X7" s="38">
        <v>5167.07</v>
      </c>
      <c r="Y7" s="38">
        <v>100.8</v>
      </c>
      <c r="Z7" s="38">
        <v>100.37</v>
      </c>
      <c r="AA7" s="38">
        <v>100</v>
      </c>
      <c r="AB7" s="38">
        <v>99.99</v>
      </c>
      <c r="AC7" s="38">
        <v>99.96</v>
      </c>
      <c r="AD7" s="38">
        <v>106.67</v>
      </c>
      <c r="AE7" s="38">
        <v>107.45</v>
      </c>
      <c r="AF7" s="38">
        <v>107.43</v>
      </c>
      <c r="AG7" s="38">
        <v>107.64</v>
      </c>
      <c r="AH7" s="38">
        <v>107.03</v>
      </c>
      <c r="AI7" s="38">
        <v>108.07</v>
      </c>
      <c r="AJ7" s="38">
        <v>0</v>
      </c>
      <c r="AK7" s="38">
        <v>3.83</v>
      </c>
      <c r="AL7" s="38">
        <v>0</v>
      </c>
      <c r="AM7" s="38">
        <v>0</v>
      </c>
      <c r="AN7" s="38">
        <v>0</v>
      </c>
      <c r="AO7" s="38">
        <v>12.51</v>
      </c>
      <c r="AP7" s="38">
        <v>11.01</v>
      </c>
      <c r="AQ7" s="38">
        <v>10.199999999999999</v>
      </c>
      <c r="AR7" s="38">
        <v>9.1999999999999993</v>
      </c>
      <c r="AS7" s="38">
        <v>7.69</v>
      </c>
      <c r="AT7" s="38">
        <v>3.09</v>
      </c>
      <c r="AU7" s="38">
        <v>51.97</v>
      </c>
      <c r="AV7" s="38">
        <v>46.73</v>
      </c>
      <c r="AW7" s="38">
        <v>54.71</v>
      </c>
      <c r="AX7" s="38">
        <v>47.2</v>
      </c>
      <c r="AY7" s="38">
        <v>51.07</v>
      </c>
      <c r="AZ7" s="38">
        <v>54.09</v>
      </c>
      <c r="BA7" s="38">
        <v>54.03</v>
      </c>
      <c r="BB7" s="38">
        <v>65.83</v>
      </c>
      <c r="BC7" s="38">
        <v>72.22</v>
      </c>
      <c r="BD7" s="38">
        <v>73.02</v>
      </c>
      <c r="BE7" s="38">
        <v>69.540000000000006</v>
      </c>
      <c r="BF7" s="38">
        <v>2071.73</v>
      </c>
      <c r="BG7" s="38">
        <v>2129.61</v>
      </c>
      <c r="BH7" s="38">
        <v>2020.58</v>
      </c>
      <c r="BI7" s="38">
        <v>1934.99</v>
      </c>
      <c r="BJ7" s="38">
        <v>1925.23</v>
      </c>
      <c r="BK7" s="38">
        <v>845.86</v>
      </c>
      <c r="BL7" s="38">
        <v>802.49</v>
      </c>
      <c r="BM7" s="38">
        <v>805.14</v>
      </c>
      <c r="BN7" s="38">
        <v>730.93</v>
      </c>
      <c r="BO7" s="38">
        <v>708.89</v>
      </c>
      <c r="BP7" s="38">
        <v>682.51</v>
      </c>
      <c r="BQ7" s="38">
        <v>88.74</v>
      </c>
      <c r="BR7" s="38">
        <v>91.39</v>
      </c>
      <c r="BS7" s="38">
        <v>84.82</v>
      </c>
      <c r="BT7" s="38">
        <v>89.84</v>
      </c>
      <c r="BU7" s="38">
        <v>90.61</v>
      </c>
      <c r="BV7" s="38">
        <v>101.88</v>
      </c>
      <c r="BW7" s="38">
        <v>103.18</v>
      </c>
      <c r="BX7" s="38">
        <v>100.22</v>
      </c>
      <c r="BY7" s="38">
        <v>98.09</v>
      </c>
      <c r="BZ7" s="38">
        <v>97.91</v>
      </c>
      <c r="CA7" s="38">
        <v>100.34</v>
      </c>
      <c r="CB7" s="38">
        <v>163.16999999999999</v>
      </c>
      <c r="CC7" s="38">
        <v>157.34</v>
      </c>
      <c r="CD7" s="38">
        <v>171.38</v>
      </c>
      <c r="CE7" s="38">
        <v>161.88999999999999</v>
      </c>
      <c r="CF7" s="38">
        <v>160.12</v>
      </c>
      <c r="CG7" s="38">
        <v>143.15</v>
      </c>
      <c r="CH7" s="38">
        <v>141.11000000000001</v>
      </c>
      <c r="CI7" s="38">
        <v>144.79</v>
      </c>
      <c r="CJ7" s="38">
        <v>146.08000000000001</v>
      </c>
      <c r="CK7" s="38">
        <v>144.11000000000001</v>
      </c>
      <c r="CL7" s="38">
        <v>136.15</v>
      </c>
      <c r="CM7" s="38">
        <v>77.25</v>
      </c>
      <c r="CN7" s="38">
        <v>67.31</v>
      </c>
      <c r="CO7" s="38">
        <v>68.05</v>
      </c>
      <c r="CP7" s="38">
        <v>68.52</v>
      </c>
      <c r="CQ7" s="38">
        <v>64.459999999999994</v>
      </c>
      <c r="CR7" s="38">
        <v>62.5</v>
      </c>
      <c r="CS7" s="38">
        <v>63.26</v>
      </c>
      <c r="CT7" s="38">
        <v>61.54</v>
      </c>
      <c r="CU7" s="38">
        <v>61.93</v>
      </c>
      <c r="CV7" s="38">
        <v>61.32</v>
      </c>
      <c r="CW7" s="38">
        <v>59.64</v>
      </c>
      <c r="CX7" s="38">
        <v>92.26</v>
      </c>
      <c r="CY7" s="38">
        <v>91.95</v>
      </c>
      <c r="CZ7" s="38">
        <v>92.49</v>
      </c>
      <c r="DA7" s="38">
        <v>92.81</v>
      </c>
      <c r="DB7" s="38">
        <v>92.88</v>
      </c>
      <c r="DC7" s="38">
        <v>93.88</v>
      </c>
      <c r="DD7" s="38">
        <v>94.07</v>
      </c>
      <c r="DE7" s="38">
        <v>94.13</v>
      </c>
      <c r="DF7" s="38">
        <v>94.45</v>
      </c>
      <c r="DG7" s="38">
        <v>94.58</v>
      </c>
      <c r="DH7" s="38">
        <v>95.35</v>
      </c>
      <c r="DI7" s="38">
        <v>14.8</v>
      </c>
      <c r="DJ7" s="38">
        <v>15.9</v>
      </c>
      <c r="DK7" s="38">
        <v>18.73</v>
      </c>
      <c r="DL7" s="38">
        <v>21.63</v>
      </c>
      <c r="DM7" s="38">
        <v>24.21</v>
      </c>
      <c r="DN7" s="38">
        <v>29.48</v>
      </c>
      <c r="DO7" s="38">
        <v>28.95</v>
      </c>
      <c r="DP7" s="38">
        <v>30.11</v>
      </c>
      <c r="DQ7" s="38">
        <v>30.45</v>
      </c>
      <c r="DR7" s="38">
        <v>31.01</v>
      </c>
      <c r="DS7" s="38">
        <v>38.57</v>
      </c>
      <c r="DT7" s="38">
        <v>16.670000000000002</v>
      </c>
      <c r="DU7" s="38">
        <v>18.03</v>
      </c>
      <c r="DV7" s="38">
        <v>18.79</v>
      </c>
      <c r="DW7" s="38">
        <v>20.100000000000001</v>
      </c>
      <c r="DX7" s="38">
        <v>21.43</v>
      </c>
      <c r="DY7" s="38">
        <v>3.89</v>
      </c>
      <c r="DZ7" s="38">
        <v>4.07</v>
      </c>
      <c r="EA7" s="38">
        <v>4.54</v>
      </c>
      <c r="EB7" s="38">
        <v>4.8499999999999996</v>
      </c>
      <c r="EC7" s="38">
        <v>4.95</v>
      </c>
      <c r="ED7" s="38">
        <v>5.9</v>
      </c>
      <c r="EE7" s="38">
        <v>0.03</v>
      </c>
      <c r="EF7" s="38">
        <v>0.13</v>
      </c>
      <c r="EG7" s="38">
        <v>0.38</v>
      </c>
      <c r="EH7" s="38">
        <v>0.28999999999999998</v>
      </c>
      <c r="EI7" s="38">
        <v>0.36</v>
      </c>
      <c r="EJ7" s="38">
        <v>0.12</v>
      </c>
      <c r="EK7" s="38">
        <v>0.13</v>
      </c>
      <c r="EL7" s="38">
        <v>0.17</v>
      </c>
      <c r="EM7" s="38">
        <v>0.21</v>
      </c>
      <c r="EN7" s="38">
        <v>0.19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さやか</cp:lastModifiedBy>
  <cp:lastPrinted>2021-01-21T04:12:39Z</cp:lastPrinted>
  <dcterms:created xsi:type="dcterms:W3CDTF">2020-12-04T02:29:55Z</dcterms:created>
  <dcterms:modified xsi:type="dcterms:W3CDTF">2021-01-22T04:30:27Z</dcterms:modified>
  <cp:category/>
</cp:coreProperties>
</file>