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経理財産係\160.経営比較分析表\H30決算分（R1年度作成）\17下水（高松市下水道事業会計分）\"/>
    </mc:Choice>
  </mc:AlternateContent>
  <workbookProtection workbookAlgorithmName="SHA-512" workbookHashValue="uqD8KesOnIH87jUNdIhvL3zO3glyAwAjFNakkD05Qud3ulyOKrfdvbjqmYxovKe1nfxcIkBiynB/qB4Wo4kruA==" workbookSaltValue="gyMH9sY718bq3pGFbNhW3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<sst xmlns="http://schemas.openxmlformats.org/spreadsheetml/2006/main" count="223" uniqueCount="111">
  <si>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</si>
  <si>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</si>
  <si>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</si>
  <si>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</si>
  <si>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</si>
  <si>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</si>
  <si>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</si>
  <si>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</si>
  <si>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</si>
  <si>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</si>
  <si>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</si>
  <si>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</si>
  <si>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</si>
  <si>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</si>
  <si>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</si>
  <si>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</si>
  <si>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</si>
  <si>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</si>
  <si>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</si>
  <si>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</si>
  <si>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</si>
  <si>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</si>
  <si>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</si>
  <si>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</si>
  <si>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</si>
  <si>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</si>
  <si>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</si>
  <si>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</si>
  <si>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</si>
  <si>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</si>
  <si>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</si>
  <si>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</si>
  <si>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</si>
  <si>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</si>
  <si>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</si>
  <si>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</si>
  <si>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</si>
  <si>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</si>
  <si>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</si>
  <si>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</si>
  <si>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</si>
  <si>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</si>
  <si>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</si>
  <si>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</si>
  <si>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</si>
  <si>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</si>
  <si>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</si>
  <si>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</si>
  <si>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</si>
  <si>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</si>
  <si>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</si>
  <si>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</si>
  <si>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</si>
  <si>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</si>
  <si>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</si>
  <si>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</si>
  <si>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</si>
  <si>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</si>
  <si>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</si>
  <si>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</si>
  <si>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</si>
  <si>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</si>
  <si>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</si>
  <si>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</si>
  <si>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</si>
  <si>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</si>
  <si>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</si>
  <si>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</si>
  <si>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</si>
  <si>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</si>
  <si>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</si>
  <si>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</si>
  <si>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</si>
  <si>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</si>
  <si>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</si>
  <si>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</si>
  <si>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</si>
  <si>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</si>
  <si>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</si>
  <si>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</si>
  <si>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</si>
  <si>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</si>
  <si>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</si>
  <si>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</si>
  <si>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</si>
  <si>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</si>
  <si>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</si>
  <si>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</si>
  <si>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</si>
  <si>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</si>
  <si>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</si>
  <si>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</si>
  <si>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</si>
  <si>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</si>
  <si>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</si>
  <si>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</si>
  <si>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</si>
  <si>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</si>
  <si>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</si>
  <si>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</si>
  <si>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</si>
  <si>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</si>
  <si>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</si>
  <si>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</si>
  <si>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</si>
  <si>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</si>
  <si>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</si>
  <si>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</si>
  <si>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は、旧合併町が行っていた事業で、最も供用開始が早い町でも平成１１年度からと、公共下水道よりも整備時期が新しいため、現時点では管渠の老朽化対策は行っていない。今後の更新については、公共下水道を含め、優先順位を考慮し、効率的に行っていく。</t>
    <rPh sb="1" eb="3">
      <t>トクテイ</t>
    </rPh>
    <rPh sb="3" eb="5">
      <t>カンキョウ</t>
    </rPh>
    <rPh sb="5" eb="7">
      <t>ホゼン</t>
    </rPh>
    <rPh sb="7" eb="9">
      <t>コウキョウ</t>
    </rPh>
    <rPh sb="9" eb="12">
      <t>ゲスイドウ</t>
    </rPh>
    <rPh sb="14" eb="15">
      <t>キュウ</t>
    </rPh>
    <rPh sb="15" eb="17">
      <t>ガッペイ</t>
    </rPh>
    <rPh sb="17" eb="18">
      <t>マチ</t>
    </rPh>
    <rPh sb="19" eb="20">
      <t>オコナ</t>
    </rPh>
    <rPh sb="24" eb="26">
      <t>ジギョウ</t>
    </rPh>
    <rPh sb="28" eb="29">
      <t>モット</t>
    </rPh>
    <rPh sb="30" eb="32">
      <t>キョウヨウ</t>
    </rPh>
    <rPh sb="32" eb="34">
      <t>カイシ</t>
    </rPh>
    <rPh sb="35" eb="36">
      <t>ハヤ</t>
    </rPh>
    <rPh sb="37" eb="38">
      <t>マチ</t>
    </rPh>
    <rPh sb="40" eb="42">
      <t>ヘイセイ</t>
    </rPh>
    <rPh sb="44" eb="46">
      <t>ネンド</t>
    </rPh>
    <rPh sb="50" eb="52">
      <t>コウキョウ</t>
    </rPh>
    <rPh sb="52" eb="55">
      <t>ゲスイドウ</t>
    </rPh>
    <rPh sb="58" eb="60">
      <t>セイビ</t>
    </rPh>
    <rPh sb="60" eb="62">
      <t>ジキ</t>
    </rPh>
    <rPh sb="63" eb="64">
      <t>アタラ</t>
    </rPh>
    <rPh sb="69" eb="72">
      <t>ゲンジテン</t>
    </rPh>
    <rPh sb="74" eb="76">
      <t>カンキョ</t>
    </rPh>
    <rPh sb="77" eb="79">
      <t>ロウチク</t>
    </rPh>
    <rPh sb="79" eb="80">
      <t>カ</t>
    </rPh>
    <rPh sb="80" eb="82">
      <t>タイサク</t>
    </rPh>
    <rPh sb="83" eb="84">
      <t>オコナ</t>
    </rPh>
    <rPh sb="90" eb="92">
      <t>コンゴ</t>
    </rPh>
    <rPh sb="93" eb="95">
      <t>コウシン</t>
    </rPh>
    <rPh sb="101" eb="103">
      <t>コウキョウ</t>
    </rPh>
    <rPh sb="103" eb="106">
      <t>ゲスイドウ</t>
    </rPh>
    <rPh sb="107" eb="108">
      <t>フク</t>
    </rPh>
    <rPh sb="110" eb="112">
      <t>ユウセン</t>
    </rPh>
    <rPh sb="112" eb="114">
      <t>ジュンイ</t>
    </rPh>
    <rPh sb="115" eb="117">
      <t>コウリョ</t>
    </rPh>
    <rPh sb="119" eb="122">
      <t>コウリツテキ</t>
    </rPh>
    <rPh sb="123" eb="124">
      <t>オコナ</t>
    </rPh>
    <phoneticPr fontId="4"/>
  </si>
  <si>
    <t>②累積欠損金比率については、平成２８年度に土地の一部を市長部局に無償譲渡したことに伴い発生した譲渡損に伴う欠損金であり、平成２９年度以降、欠損金は発生していない。
④企業債残高対事業規模比率については、類似団体平均値を上回っており、従来から、資本費平準化債を積極的に活用してきたことに加え、平成２８年度には、流域下水道移管に伴い、企業債を借入れしたこと等が要因として挙げられるが、今後は、施設整備事業債の借入れが減少していくことが見込まれていることから企業債残高も減少していく。
　特定環境保全公共下水道は、現状では、公共下水道等と一体的に運営することで維持管理費等は、比較的低く抑えられていることもあり、⑤経費回収率及び⑥汚水処理原価については、類似団体平均値より良好な数値となっているが、地域的に人口減少がより進んでいくことが見込まれるため、⑦施設利用率及び⑧水洗化率の更なる向上は望みにくい状況である。今後、経営状況は、更に厳しさを増すものと見込まれることから、より一層、効率的な事業経営に取り組む必要がある。</t>
    <rPh sb="66" eb="68">
      <t>イコウ</t>
    </rPh>
    <rPh sb="110" eb="112">
      <t>ウワマワ</t>
    </rPh>
    <rPh sb="243" eb="245">
      <t>トクテイ</t>
    </rPh>
    <rPh sb="245" eb="247">
      <t>カンキョウ</t>
    </rPh>
    <rPh sb="247" eb="249">
      <t>ホゼン</t>
    </rPh>
    <rPh sb="249" eb="251">
      <t>コウキョウ</t>
    </rPh>
    <rPh sb="251" eb="254">
      <t>ゲスイドウ</t>
    </rPh>
    <rPh sb="256" eb="258">
      <t>ゲンジョウ</t>
    </rPh>
    <rPh sb="261" eb="263">
      <t>コウキョウ</t>
    </rPh>
    <rPh sb="263" eb="266">
      <t>ゲスイドウ</t>
    </rPh>
    <rPh sb="266" eb="267">
      <t>ナド</t>
    </rPh>
    <rPh sb="268" eb="271">
      <t>イッタイテキ</t>
    </rPh>
    <rPh sb="272" eb="274">
      <t>ウンエイ</t>
    </rPh>
    <rPh sb="279" eb="281">
      <t>イジ</t>
    </rPh>
    <rPh sb="281" eb="284">
      <t>カンリヒ</t>
    </rPh>
    <rPh sb="284" eb="285">
      <t>トウ</t>
    </rPh>
    <rPh sb="287" eb="290">
      <t>ヒカクテキ</t>
    </rPh>
    <rPh sb="290" eb="291">
      <t>ヒク</t>
    </rPh>
    <rPh sb="292" eb="293">
      <t>オサ</t>
    </rPh>
    <rPh sb="306" eb="308">
      <t>ケイヒ</t>
    </rPh>
    <rPh sb="308" eb="310">
      <t>カイシュウ</t>
    </rPh>
    <rPh sb="310" eb="311">
      <t>リツ</t>
    </rPh>
    <rPh sb="311" eb="312">
      <t>オヨ</t>
    </rPh>
    <rPh sb="314" eb="316">
      <t>オスイ</t>
    </rPh>
    <rPh sb="316" eb="318">
      <t>ショリ</t>
    </rPh>
    <rPh sb="318" eb="320">
      <t>ゲンカ</t>
    </rPh>
    <rPh sb="326" eb="328">
      <t>ルイジ</t>
    </rPh>
    <rPh sb="328" eb="330">
      <t>ダンタイ</t>
    </rPh>
    <rPh sb="330" eb="333">
      <t>ヘイキンチ</t>
    </rPh>
    <rPh sb="335" eb="337">
      <t>リョウコウ</t>
    </rPh>
    <rPh sb="338" eb="340">
      <t>スウチ</t>
    </rPh>
    <rPh sb="348" eb="351">
      <t>チイキテキ</t>
    </rPh>
    <rPh sb="352" eb="354">
      <t>ジンコウ</t>
    </rPh>
    <rPh sb="354" eb="356">
      <t>ゲンショウ</t>
    </rPh>
    <rPh sb="359" eb="360">
      <t>スス</t>
    </rPh>
    <rPh sb="367" eb="369">
      <t>ミコ</t>
    </rPh>
    <rPh sb="376" eb="378">
      <t>シセツ</t>
    </rPh>
    <rPh sb="378" eb="381">
      <t>リヨウリツ</t>
    </rPh>
    <rPh sb="381" eb="382">
      <t>オヨ</t>
    </rPh>
    <rPh sb="384" eb="387">
      <t>スイセンカ</t>
    </rPh>
    <rPh sb="387" eb="388">
      <t>リツ</t>
    </rPh>
    <rPh sb="389" eb="390">
      <t>サラ</t>
    </rPh>
    <rPh sb="392" eb="394">
      <t>コウジョウ</t>
    </rPh>
    <rPh sb="395" eb="396">
      <t>ノゾ</t>
    </rPh>
    <rPh sb="400" eb="402">
      <t>ジョウキョウ</t>
    </rPh>
    <rPh sb="406" eb="408">
      <t>コンゴ</t>
    </rPh>
    <rPh sb="409" eb="411">
      <t>ケイエイ</t>
    </rPh>
    <rPh sb="411" eb="413">
      <t>ジョウキョウ</t>
    </rPh>
    <rPh sb="415" eb="416">
      <t>サラ</t>
    </rPh>
    <rPh sb="417" eb="418">
      <t>キビ</t>
    </rPh>
    <rPh sb="421" eb="422">
      <t>マ</t>
    </rPh>
    <rPh sb="426" eb="428">
      <t>ミコ</t>
    </rPh>
    <rPh sb="438" eb="440">
      <t>イッソウ</t>
    </rPh>
    <rPh sb="441" eb="444">
      <t>コウリツテキ</t>
    </rPh>
    <rPh sb="445" eb="447">
      <t>ジギョウ</t>
    </rPh>
    <rPh sb="447" eb="449">
      <t>ケイエイ</t>
    </rPh>
    <rPh sb="450" eb="451">
      <t>ト</t>
    </rPh>
    <rPh sb="452" eb="453">
      <t>ク</t>
    </rPh>
    <rPh sb="454" eb="456">
      <t>ヒツヨウ</t>
    </rPh>
    <phoneticPr fontId="4"/>
  </si>
  <si>
    <t>　下水道計画区域内の整備が概ね完了したことから、今後は中長期的に下水道施設全体の状態を予測しながら維持管理、改築更新を一体的に捉えて計画的・効率的に管理する方針としたストックマネジメント計画に基づき、適切な事業運営に努める。
  現在は、平成２７年度に改定し、経営戦略を兼ねることとした高松市上下水道事業基本計画（平成２４年度～平成３５年度）に基づき、事業を行っているが、平成３０年度に水道と下水道の組織が分離したことから、令和元年度に新たに策定する高松市下水道事業基本計画（仮称）に基づき、効率的な事業運営を実施していくが、特に、特定環境保全公共下水道の場合は、人口密集率が低い地域が多いことから、公共下水道以上に効率的な事業運営を実施する必要がある。</t>
    <rPh sb="56" eb="58">
      <t>コウシン</t>
    </rPh>
    <rPh sb="115" eb="117">
      <t>ゲンザイ</t>
    </rPh>
    <rPh sb="176" eb="178">
      <t>ジギョウ</t>
    </rPh>
    <rPh sb="179" eb="180">
      <t>オコナ</t>
    </rPh>
    <rPh sb="186" eb="188">
      <t>ヘイセイ</t>
    </rPh>
    <rPh sb="190" eb="192">
      <t>ネンド</t>
    </rPh>
    <rPh sb="193" eb="195">
      <t>スイドウ</t>
    </rPh>
    <rPh sb="196" eb="199">
      <t>ゲスイドウ</t>
    </rPh>
    <rPh sb="200" eb="202">
      <t>ソシキ</t>
    </rPh>
    <rPh sb="203" eb="205">
      <t>ブンリ</t>
    </rPh>
    <rPh sb="242" eb="243">
      <t>モト</t>
    </rPh>
    <rPh sb="246" eb="249">
      <t>コウリツテキ</t>
    </rPh>
    <rPh sb="250" eb="252">
      <t>ジギョウ</t>
    </rPh>
    <rPh sb="252" eb="254">
      <t>ウンエイ</t>
    </rPh>
    <rPh sb="255" eb="257">
      <t>ジッシ</t>
    </rPh>
    <rPh sb="263" eb="264">
      <t>トク</t>
    </rPh>
    <rPh sb="266" eb="277">
      <t>トクテイカンキョウホゼンコウキョウゲスイドウ</t>
    </rPh>
    <rPh sb="278" eb="280">
      <t>バアイ</t>
    </rPh>
    <rPh sb="282" eb="284">
      <t>ジンコウ</t>
    </rPh>
    <rPh sb="284" eb="286">
      <t>ミッシュウ</t>
    </rPh>
    <rPh sb="286" eb="287">
      <t>リツ</t>
    </rPh>
    <rPh sb="288" eb="289">
      <t>ヒク</t>
    </rPh>
    <rPh sb="290" eb="292">
      <t>チイキ</t>
    </rPh>
    <rPh sb="293" eb="294">
      <t>オオ</t>
    </rPh>
    <rPh sb="300" eb="302">
      <t>コウキョウ</t>
    </rPh>
    <rPh sb="302" eb="305">
      <t>ゲスイドウ</t>
    </rPh>
    <rPh sb="305" eb="307">
      <t>イジョウ</t>
    </rPh>
    <rPh sb="308" eb="311">
      <t>コウリツテキ</t>
    </rPh>
    <rPh sb="312" eb="314">
      <t>ジギョウ</t>
    </rPh>
    <rPh sb="314" eb="316">
      <t>ウンエイ</t>
    </rPh>
    <rPh sb="317" eb="319">
      <t>ジッシ</t>
    </rPh>
    <rPh sb="321" eb="3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</si>
</sst>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04-47E7-9444-851748752A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3A04-47E7-9444-851748752A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26.86</c:v>
                </c:pt>
                <c:pt idx="1">
                  <c:v>26.8</c:v>
                </c:pt>
                <c:pt idx="2">
                  <c:v>31.6</c:v>
                </c:pt>
                <c:pt idx="3">
                  <c:v>27.83</c:v>
                </c:pt>
                <c:pt idx="4">
                  <c:v>28.74</c:v>
                </c:pt>
              </c:numCache>
            </c:numRef>
          </c:val>
          <c:extLst>
            <c:ext xmlns:c16="http://schemas.microsoft.com/office/drawing/2014/chart" uri="{C3380CC4-5D6E-409C-BE32-E72D297353CC}">
              <c16:uniqueId val="{00000000-27F9-42ED-8175-5476E020EE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7F9-42ED-8175-5476E020EE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53.56</c:v>
                </c:pt>
                <c:pt idx="1">
                  <c:v>56.18</c:v>
                </c:pt>
                <c:pt idx="2">
                  <c:v>59.97</c:v>
                </c:pt>
                <c:pt idx="3">
                  <c:v>60.48</c:v>
                </c:pt>
                <c:pt idx="4">
                  <c:v>60.27</c:v>
                </c:pt>
              </c:numCache>
            </c:numRef>
          </c:val>
          <c:extLst>
            <c:ext xmlns:c16="http://schemas.microsoft.com/office/drawing/2014/chart" uri="{C3380CC4-5D6E-409C-BE32-E72D297353CC}">
              <c16:uniqueId val="{00000000-2DF8-46B2-8361-4973DD35FD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2DF8-46B2-8361-4973DD35FD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100.21</c:v>
                </c:pt>
                <c:pt idx="1">
                  <c:v>100.13</c:v>
                </c:pt>
                <c:pt idx="2">
                  <c:v>100</c:v>
                </c:pt>
                <c:pt idx="3">
                  <c:v>100</c:v>
                </c:pt>
                <c:pt idx="4">
                  <c:v>100</c:v>
                </c:pt>
              </c:numCache>
            </c:numRef>
          </c:val>
          <c:extLst>
            <c:ext xmlns:c16="http://schemas.microsoft.com/office/drawing/2014/chart" uri="{C3380CC4-5D6E-409C-BE32-E72D297353CC}">
              <c16:uniqueId val="{00000000-110C-417B-861B-957462CE80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110C-417B-861B-957462CE80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11.12</c:v>
                </c:pt>
                <c:pt idx="1">
                  <c:v>13.74</c:v>
                </c:pt>
                <c:pt idx="2">
                  <c:v>15.58</c:v>
                </c:pt>
                <c:pt idx="3">
                  <c:v>18.329999999999998</c:v>
                </c:pt>
                <c:pt idx="4">
                  <c:v>20.95</c:v>
                </c:pt>
              </c:numCache>
            </c:numRef>
          </c:val>
          <c:extLst>
            <c:ext xmlns:c16="http://schemas.microsoft.com/office/drawing/2014/chart" uri="{C3380CC4-5D6E-409C-BE32-E72D297353CC}">
              <c16:uniqueId val="{00000000-AA33-4F79-913F-17C145A639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AA33-4F79-913F-17C145A639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33-480F-8444-0CF093DF9B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0E33-480F-8444-0CF093DF9B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17.829999999999998</c:v>
                </c:pt>
                <c:pt idx="3">
                  <c:v>0</c:v>
                </c:pt>
                <c:pt idx="4">
                  <c:v>0</c:v>
                </c:pt>
              </c:numCache>
            </c:numRef>
          </c:val>
          <c:extLst>
            <c:ext xmlns:c16="http://schemas.microsoft.com/office/drawing/2014/chart" uri="{C3380CC4-5D6E-409C-BE32-E72D297353CC}">
              <c16:uniqueId val="{00000000-C97E-4CC7-9C2A-EB51FC3DCC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C97E-4CC7-9C2A-EB51FC3DCC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56.12</c:v>
                </c:pt>
                <c:pt idx="1">
                  <c:v>82.9</c:v>
                </c:pt>
                <c:pt idx="2">
                  <c:v>65.95</c:v>
                </c:pt>
                <c:pt idx="3">
                  <c:v>87.91</c:v>
                </c:pt>
                <c:pt idx="4">
                  <c:v>87.92</c:v>
                </c:pt>
              </c:numCache>
            </c:numRef>
          </c:val>
          <c:extLst>
            <c:ext xmlns:c16="http://schemas.microsoft.com/office/drawing/2014/chart" uri="{C3380CC4-5D6E-409C-BE32-E72D297353CC}">
              <c16:uniqueId val="{00000000-2005-4BDD-BC87-43FCA570CA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2005-4BDD-BC87-43FCA570CA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5845.7</c:v>
                </c:pt>
                <c:pt idx="1">
                  <c:v>3894.58</c:v>
                </c:pt>
                <c:pt idx="2">
                  <c:v>3963.56</c:v>
                </c:pt>
                <c:pt idx="3">
                  <c:v>5309.85</c:v>
                </c:pt>
                <c:pt idx="4">
                  <c:v>4936.66</c:v>
                </c:pt>
              </c:numCache>
            </c:numRef>
          </c:val>
          <c:extLst>
            <c:ext xmlns:c16="http://schemas.microsoft.com/office/drawing/2014/chart" uri="{C3380CC4-5D6E-409C-BE32-E72D297353CC}">
              <c16:uniqueId val="{00000000-34F8-437B-96D6-0B32B57B84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4F8-437B-96D6-0B32B57B84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29.03</c:v>
                </c:pt>
                <c:pt idx="1">
                  <c:v>49.67</c:v>
                </c:pt>
                <c:pt idx="2">
                  <c:v>94.77</c:v>
                </c:pt>
                <c:pt idx="3">
                  <c:v>93.34</c:v>
                </c:pt>
                <c:pt idx="4">
                  <c:v>97.08</c:v>
                </c:pt>
              </c:numCache>
            </c:numRef>
          </c:val>
          <c:extLst>
            <c:ext xmlns:c16="http://schemas.microsoft.com/office/drawing/2014/chart" uri="{C3380CC4-5D6E-409C-BE32-E72D297353CC}">
              <c16:uniqueId val="{00000000-594A-4FA5-9A9D-BB263EED9C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594A-4FA5-9A9D-BB263EED9C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504.08</c:v>
                </c:pt>
                <c:pt idx="1">
                  <c:v>436.22</c:v>
                </c:pt>
                <c:pt idx="2">
                  <c:v>225.95</c:v>
                </c:pt>
                <c:pt idx="3">
                  <c:v>155.47</c:v>
                </c:pt>
                <c:pt idx="4">
                  <c:v>150</c:v>
                </c:pt>
              </c:numCache>
            </c:numRef>
          </c:val>
          <c:extLst>
            <c:ext xmlns:c16="http://schemas.microsoft.com/office/drawing/2014/chart" uri="{C3380CC4-5D6E-409C-BE32-E72D297353CC}">
              <c16:uniqueId val="{00000000-C2F0-42FB-93E6-2E1F0CD389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C2F0-42FB-93E6-2E1F0CD389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香川県　高松市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428296</v>
      </c>
      <c r="AM8" s="50"/>
      <c r="AN8" s="50"/>
      <c r="AO8" s="50"/>
      <c r="AP8" s="50"/>
      <c r="AQ8" s="50"/>
      <c r="AR8" s="50"/>
      <c r="AS8" s="50"/>
      <c r="AT8" s="45">
        <f>データ!T6</f>
        <v>375.41</v>
      </c>
      <c r="AU8" s="45"/>
      <c r="AV8" s="45"/>
      <c r="AW8" s="45"/>
      <c r="AX8" s="45"/>
      <c r="AY8" s="45"/>
      <c r="AZ8" s="45"/>
      <c r="BA8" s="45"/>
      <c r="BB8" s="45">
        <f>データ!U6</f>
        <v>1140.8800000000001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47.48</v>
      </c>
      <c r="J10" s="45"/>
      <c r="K10" s="45"/>
      <c r="L10" s="45"/>
      <c r="M10" s="45"/>
      <c r="N10" s="45"/>
      <c r="O10" s="45"/>
      <c r="P10" s="45">
        <f>データ!P6</f>
        <v>2.17</v>
      </c>
      <c r="Q10" s="45"/>
      <c r="R10" s="45"/>
      <c r="S10" s="45"/>
      <c r="T10" s="45"/>
      <c r="U10" s="45"/>
      <c r="V10" s="45"/>
      <c r="W10" s="45">
        <f>データ!Q6</f>
        <v>100</v>
      </c>
      <c r="X10" s="45"/>
      <c r="Y10" s="45"/>
      <c r="Z10" s="45"/>
      <c r="AA10" s="45"/>
      <c r="AB10" s="45"/>
      <c r="AC10" s="45"/>
      <c r="AD10" s="50">
        <f>データ!R6</f>
        <v>2461</v>
      </c>
      <c r="AE10" s="50"/>
      <c r="AF10" s="50"/>
      <c r="AG10" s="50"/>
      <c r="AH10" s="50"/>
      <c r="AI10" s="50"/>
      <c r="AJ10" s="50"/>
      <c r="AK10" s="2"/>
      <c r="AL10" s="50">
        <f>データ!V6</f>
        <v>9256</v>
      </c>
      <c r="AM10" s="50"/>
      <c r="AN10" s="50"/>
      <c r="AO10" s="50"/>
      <c r="AP10" s="50"/>
      <c r="AQ10" s="50"/>
      <c r="AR10" s="50"/>
      <c r="AS10" s="50"/>
      <c r="AT10" s="45">
        <f>データ!W6</f>
        <v>4.16</v>
      </c>
      <c r="AU10" s="45"/>
      <c r="AV10" s="45"/>
      <c r="AW10" s="45"/>
      <c r="AX10" s="45"/>
      <c r="AY10" s="45"/>
      <c r="AZ10" s="45"/>
      <c r="BA10" s="45"/>
      <c r="BB10" s="45">
        <f>データ!X6</f>
        <v>2225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110</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hJOfxW9GDvMaRHR7mgpsBvDW9Pnk3Hs2vSI60q9xGYGbeQX9g9P6UB0NPC8ZmfLR5HIEueONT7xl6nHqyhlbvw==" saltValue="UavpXQsJt83xbfbGbmwp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372013</v>
      </c>
      <c r="D6" s="33">
        <f t="shared" si="3"/>
        <v>46</v>
      </c>
      <c r="E6" s="33">
        <f t="shared" si="3"/>
        <v>17</v>
      </c>
      <c r="F6" s="33">
        <f t="shared" si="3"/>
        <v>4</v>
      </c>
      <c r="G6" s="33">
        <f t="shared" si="3"/>
        <v>0</v>
      </c>
      <c r="H6" s="33" t="str">
        <f t="shared" si="3"/>
        <v>香川県　高松市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47.48</v>
      </c>
      <c r="P6" s="34">
        <f t="shared" si="3"/>
        <v>2.17</v>
      </c>
      <c r="Q6" s="34">
        <f t="shared" si="3"/>
        <v>100</v>
      </c>
      <c r="R6" s="34">
        <f t="shared" si="3"/>
        <v>2461</v>
      </c>
      <c r="S6" s="34">
        <f t="shared" si="3"/>
        <v>428296</v>
      </c>
      <c r="T6" s="34">
        <f t="shared" si="3"/>
        <v>375.41</v>
      </c>
      <c r="U6" s="34">
        <f t="shared" si="3"/>
        <v>1140.8800000000001</v>
      </c>
      <c r="V6" s="34">
        <f t="shared" si="3"/>
        <v>9256</v>
      </c>
      <c r="W6" s="34">
        <f t="shared" si="3"/>
        <v>4.16</v>
      </c>
      <c r="X6" s="34">
        <f t="shared" si="3"/>
        <v>2225</v>
      </c>
      <c r="Y6" s="35">
        <f>IF(Y7="",NA(),Y7)</f>
        <v>100.21</v>
      </c>
      <c r="Z6" s="35">
        <f t="shared" ref="Z6:AH6" si="4">IF(Z7="",NA(),Z7)</f>
        <v>100.13</v>
      </c>
      <c r="AA6" s="35">
        <f t="shared" si="4"/>
        <v>100</v>
      </c>
      <c r="AB6" s="35">
        <f t="shared" si="4"/>
        <v>100</v>
      </c>
      <c r="AC6" s="35">
        <f t="shared" si="4"/>
        <v>100</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5">
        <f t="shared" si="5"/>
        <v>17.829999999999998</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56.12</v>
      </c>
      <c r="AV6" s="35">
        <f t="shared" ref="AV6:BD6" si="6">IF(AV7="",NA(),AV7)</f>
        <v>82.9</v>
      </c>
      <c r="AW6" s="35">
        <f t="shared" si="6"/>
        <v>65.95</v>
      </c>
      <c r="AX6" s="35">
        <f t="shared" si="6"/>
        <v>87.91</v>
      </c>
      <c r="AY6" s="35">
        <f t="shared" si="6"/>
        <v>87.92</v>
      </c>
      <c r="AZ6" s="35">
        <f t="shared" si="6"/>
        <v>63.22</v>
      </c>
      <c r="BA6" s="35">
        <f t="shared" si="6"/>
        <v>49.07</v>
      </c>
      <c r="BB6" s="35">
        <f t="shared" si="6"/>
        <v>46.78</v>
      </c>
      <c r="BC6" s="35">
        <f t="shared" si="6"/>
        <v>47.44</v>
      </c>
      <c r="BD6" s="35">
        <f t="shared" si="6"/>
        <v>49.18</v>
      </c>
      <c r="BE6" s="34" t="str">
        <f>IF(BE7="","",IF(BE7="-","【-】","【"&amp;SUBSTITUTE(TEXT(BE7,"#,##0.00"),"-","△")&amp;"】"))</f>
        <v>【54.23】</v>
      </c>
      <c r="BF6" s="35">
        <f>IF(BF7="",NA(),BF7)</f>
        <v>5845.7</v>
      </c>
      <c r="BG6" s="35">
        <f t="shared" ref="BG6:BO6" si="7">IF(BG7="",NA(),BG7)</f>
        <v>3894.58</v>
      </c>
      <c r="BH6" s="35">
        <f t="shared" si="7"/>
        <v>3963.56</v>
      </c>
      <c r="BI6" s="35">
        <f t="shared" si="7"/>
        <v>5309.85</v>
      </c>
      <c r="BJ6" s="35">
        <f t="shared" si="7"/>
        <v>4936.66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29.03</v>
      </c>
      <c r="BR6" s="35">
        <f t="shared" ref="BR6:BZ6" si="8">IF(BR7="",NA(),BR7)</f>
        <v>49.67</v>
      </c>
      <c r="BS6" s="35">
        <f t="shared" si="8"/>
        <v>94.77</v>
      </c>
      <c r="BT6" s="35">
        <f t="shared" si="8"/>
        <v>93.34</v>
      </c>
      <c r="BU6" s="35">
        <f t="shared" si="8"/>
        <v>97.08</v>
      </c>
      <c r="BV6" s="35">
        <f t="shared" si="8"/>
        <v>66.56</v>
      </c>
      <c r="BW6" s="35">
        <f t="shared" si="8"/>
        <v>66.22</v>
      </c>
      <c r="BX6" s="35">
        <f t="shared" si="8"/>
        <v>69.87</v>
      </c>
      <c r="BY6" s="35">
        <f t="shared" si="8"/>
        <v>74.3</v>
      </c>
      <c r="BZ6" s="35">
        <f t="shared" si="8"/>
        <v>72.260000000000005</v>
      </c>
      <c r="CA6" s="34" t="str">
        <f>IF(CA7="","",IF(CA7="-","【-】","【"&amp;SUBSTITUTE(TEXT(CA7,"#,##0.00"),"-","△")&amp;"】"))</f>
        <v>【74.48】</v>
      </c>
      <c r="CB6" s="35">
        <f>IF(CB7="",NA(),CB7)</f>
        <v>504.08</v>
      </c>
      <c r="CC6" s="35">
        <f t="shared" ref="CC6:CK6" si="9">IF(CC7="",NA(),CC7)</f>
        <v>436.22</v>
      </c>
      <c r="CD6" s="35">
        <f t="shared" si="9"/>
        <v>225.95</v>
      </c>
      <c r="CE6" s="35">
        <f t="shared" si="9"/>
        <v>155.47</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f>IF(CM7="",NA(),CM7)</f>
        <v>26.86</v>
      </c>
      <c r="CN6" s="35">
        <f t="shared" ref="CN6:CV6" si="10">IF(CN7="",NA(),CN7)</f>
        <v>26.8</v>
      </c>
      <c r="CO6" s="35">
        <f t="shared" si="10"/>
        <v>31.6</v>
      </c>
      <c r="CP6" s="35">
        <f t="shared" si="10"/>
        <v>27.83</v>
      </c>
      <c r="CQ6" s="35">
        <f t="shared" si="10"/>
        <v>28.74</v>
      </c>
      <c r="CR6" s="35">
        <f t="shared" si="10"/>
        <v>43.58</v>
      </c>
      <c r="CS6" s="35">
        <f t="shared" si="10"/>
        <v>41.35</v>
      </c>
      <c r="CT6" s="35">
        <f t="shared" si="10"/>
        <v>42.9</v>
      </c>
      <c r="CU6" s="35">
        <f t="shared" si="10"/>
        <v>43.36</v>
      </c>
      <c r="CV6" s="35">
        <f t="shared" si="10"/>
        <v>42.56</v>
      </c>
      <c r="CW6" s="34" t="str">
        <f>IF(CW7="","",IF(CW7="-","【-】","【"&amp;SUBSTITUTE(TEXT(CW7,"#,##0.00"),"-","△")&amp;"】"))</f>
        <v>【42.82】</v>
      </c>
      <c r="CX6" s="35">
        <f>IF(CX7="",NA(),CX7)</f>
        <v>53.56</v>
      </c>
      <c r="CY6" s="35">
        <f t="shared" ref="CY6:DG6" si="11">IF(CY7="",NA(),CY7)</f>
        <v>56.18</v>
      </c>
      <c r="CZ6" s="35">
        <f t="shared" si="11"/>
        <v>59.97</v>
      </c>
      <c r="DA6" s="35">
        <f t="shared" si="11"/>
        <v>60.48</v>
      </c>
      <c r="DB6" s="35">
        <f t="shared" si="11"/>
        <v>60.27</v>
      </c>
      <c r="DC6" s="35">
        <f t="shared" si="11"/>
        <v>82.35</v>
      </c>
      <c r="DD6" s="35">
        <f t="shared" si="11"/>
        <v>82.9</v>
      </c>
      <c r="DE6" s="35">
        <f t="shared" si="11"/>
        <v>83.5</v>
      </c>
      <c r="DF6" s="35">
        <f t="shared" si="11"/>
        <v>83.06</v>
      </c>
      <c r="DG6" s="35">
        <f t="shared" si="11"/>
        <v>83.32</v>
      </c>
      <c r="DH6" s="34" t="str">
        <f>IF(DH7="","",IF(DH7="-","【-】","【"&amp;SUBSTITUTE(TEXT(DH7,"#,##0.00"),"-","△")&amp;"】"))</f>
        <v>【83.36】</v>
      </c>
      <c r="DI6" s="35">
        <f>IF(DI7="",NA(),DI7)</f>
        <v>11.12</v>
      </c>
      <c r="DJ6" s="35">
        <f t="shared" ref="DJ6:DR6" si="12">IF(DJ7="",NA(),DJ7)</f>
        <v>13.74</v>
      </c>
      <c r="DK6" s="35">
        <f t="shared" si="12"/>
        <v>15.58</v>
      </c>
      <c r="DL6" s="35">
        <f t="shared" si="12"/>
        <v>18.329999999999998</v>
      </c>
      <c r="DM6" s="35">
        <f t="shared" si="12"/>
        <v>20.95</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372013</v>
      </c>
      <c r="D7" s="37">
        <v>46</v>
      </c>
      <c r="E7" s="37">
        <v>17</v>
      </c>
      <c r="F7" s="37">
        <v>4</v>
      </c>
      <c r="G7" s="37">
        <v>0</v>
      </c>
      <c r="H7" s="37" t="s">
        <v>96</v>
      </c>
      <c r="I7" s="37" t="s">
        <v>97</v>
      </c>
      <c r="J7" s="37" t="s">
        <v>98</v>
      </c>
      <c r="K7" s="37" t="s">
        <v>99</v>
      </c>
      <c r="L7" s="37" t="s">
        <v>100</v>
      </c>
      <c r="M7" s="37" t="s">
        <v>101</v>
      </c>
      <c r="N7" s="38" t="s">
        <v>102</v>
      </c>
      <c r="O7" s="38">
        <v>47.48</v>
      </c>
      <c r="P7" s="38">
        <v>2.17</v>
      </c>
      <c r="Q7" s="38">
        <v>100</v>
      </c>
      <c r="R7" s="38">
        <v>2461</v>
      </c>
      <c r="S7" s="38">
        <v>428296</v>
      </c>
      <c r="T7" s="38">
        <v>375.41</v>
      </c>
      <c r="U7" s="38">
        <v>1140.8800000000001</v>
      </c>
      <c r="V7" s="38">
        <v>9256</v>
      </c>
      <c r="W7" s="38">
        <v>4.16</v>
      </c>
      <c r="X7" s="38">
        <v>2225</v>
      </c>
      <c r="Y7" s="38">
        <v>100.21</v>
      </c>
      <c r="Z7" s="38">
        <v>100.13</v>
      </c>
      <c r="AA7" s="38">
        <v>100</v>
      </c>
      <c r="AB7" s="38">
        <v>100</v>
      </c>
      <c r="AC7" s="38">
        <v>100</v>
      </c>
      <c r="AD7" s="38">
        <v>101.24</v>
      </c>
      <c r="AE7" s="38">
        <v>100.94</v>
      </c>
      <c r="AF7" s="38">
        <v>100.85</v>
      </c>
      <c r="AG7" s="38">
        <v>102.13</v>
      </c>
      <c r="AH7" s="38">
        <v>101.72</v>
      </c>
      <c r="AI7" s="38">
        <v>101.92</v>
      </c>
      <c r="AJ7" s="38">
        <v>0</v>
      </c>
      <c r="AK7" s="38">
        <v>0</v>
      </c>
      <c r="AL7" s="38">
        <v>17.829999999999998</v>
      </c>
      <c r="AM7" s="38">
        <v>0</v>
      </c>
      <c r="AN7" s="38">
        <v>0</v>
      </c>
      <c r="AO7" s="38">
        <v>184.13</v>
      </c>
      <c r="AP7" s="38">
        <v>101.85</v>
      </c>
      <c r="AQ7" s="38">
        <v>110.77</v>
      </c>
      <c r="AR7" s="38">
        <v>109.51</v>
      </c>
      <c r="AS7" s="38">
        <v>112.88</v>
      </c>
      <c r="AT7" s="38">
        <v>88.06</v>
      </c>
      <c r="AU7" s="38">
        <v>56.12</v>
      </c>
      <c r="AV7" s="38">
        <v>82.9</v>
      </c>
      <c r="AW7" s="38">
        <v>65.95</v>
      </c>
      <c r="AX7" s="38">
        <v>87.91</v>
      </c>
      <c r="AY7" s="38">
        <v>87.92</v>
      </c>
      <c r="AZ7" s="38">
        <v>63.22</v>
      </c>
      <c r="BA7" s="38">
        <v>49.07</v>
      </c>
      <c r="BB7" s="38">
        <v>46.78</v>
      </c>
      <c r="BC7" s="38">
        <v>47.44</v>
      </c>
      <c r="BD7" s="38">
        <v>49.18</v>
      </c>
      <c r="BE7" s="38">
        <v>54.23</v>
      </c>
      <c r="BF7" s="38">
        <v>5845.7</v>
      </c>
      <c r="BG7" s="38">
        <v>3894.58</v>
      </c>
      <c r="BH7" s="38">
        <v>3963.56</v>
      </c>
      <c r="BI7" s="38">
        <v>5309.85</v>
      </c>
      <c r="BJ7" s="38">
        <v>4936.66</v>
      </c>
      <c r="BK7" s="38">
        <v>1436</v>
      </c>
      <c r="BL7" s="38">
        <v>1434.89</v>
      </c>
      <c r="BM7" s="38">
        <v>1298.9100000000001</v>
      </c>
      <c r="BN7" s="38">
        <v>1243.71</v>
      </c>
      <c r="BO7" s="38">
        <v>1194.1500000000001</v>
      </c>
      <c r="BP7" s="38">
        <v>1209.4000000000001</v>
      </c>
      <c r="BQ7" s="38">
        <v>29.03</v>
      </c>
      <c r="BR7" s="38">
        <v>49.67</v>
      </c>
      <c r="BS7" s="38">
        <v>94.77</v>
      </c>
      <c r="BT7" s="38">
        <v>93.34</v>
      </c>
      <c r="BU7" s="38">
        <v>97.08</v>
      </c>
      <c r="BV7" s="38">
        <v>66.56</v>
      </c>
      <c r="BW7" s="38">
        <v>66.22</v>
      </c>
      <c r="BX7" s="38">
        <v>69.87</v>
      </c>
      <c r="BY7" s="38">
        <v>74.3</v>
      </c>
      <c r="BZ7" s="38">
        <v>72.260000000000005</v>
      </c>
      <c r="CA7" s="38">
        <v>74.48</v>
      </c>
      <c r="CB7" s="38">
        <v>504.08</v>
      </c>
      <c r="CC7" s="38">
        <v>436.22</v>
      </c>
      <c r="CD7" s="38">
        <v>225.95</v>
      </c>
      <c r="CE7" s="38">
        <v>155.47</v>
      </c>
      <c r="CF7" s="38">
        <v>150</v>
      </c>
      <c r="CG7" s="38">
        <v>244.29</v>
      </c>
      <c r="CH7" s="38">
        <v>246.72</v>
      </c>
      <c r="CI7" s="38">
        <v>234.96</v>
      </c>
      <c r="CJ7" s="38">
        <v>221.81</v>
      </c>
      <c r="CK7" s="38">
        <v>230.02</v>
      </c>
      <c r="CL7" s="38">
        <v>219.46</v>
      </c>
      <c r="CM7" s="38">
        <v>26.86</v>
      </c>
      <c r="CN7" s="38">
        <v>26.8</v>
      </c>
      <c r="CO7" s="38">
        <v>31.6</v>
      </c>
      <c r="CP7" s="38">
        <v>27.83</v>
      </c>
      <c r="CQ7" s="38">
        <v>28.74</v>
      </c>
      <c r="CR7" s="38">
        <v>43.58</v>
      </c>
      <c r="CS7" s="38">
        <v>41.35</v>
      </c>
      <c r="CT7" s="38">
        <v>42.9</v>
      </c>
      <c r="CU7" s="38">
        <v>43.36</v>
      </c>
      <c r="CV7" s="38">
        <v>42.56</v>
      </c>
      <c r="CW7" s="38">
        <v>42.82</v>
      </c>
      <c r="CX7" s="38">
        <v>53.56</v>
      </c>
      <c r="CY7" s="38">
        <v>56.18</v>
      </c>
      <c r="CZ7" s="38">
        <v>59.97</v>
      </c>
      <c r="DA7" s="38">
        <v>60.48</v>
      </c>
      <c r="DB7" s="38">
        <v>60.27</v>
      </c>
      <c r="DC7" s="38">
        <v>82.35</v>
      </c>
      <c r="DD7" s="38">
        <v>82.9</v>
      </c>
      <c r="DE7" s="38">
        <v>83.5</v>
      </c>
      <c r="DF7" s="38">
        <v>83.06</v>
      </c>
      <c r="DG7" s="38">
        <v>83.32</v>
      </c>
      <c r="DH7" s="38">
        <v>83.36</v>
      </c>
      <c r="DI7" s="38">
        <v>11.12</v>
      </c>
      <c r="DJ7" s="38">
        <v>13.74</v>
      </c>
      <c r="DK7" s="38">
        <v>15.58</v>
      </c>
      <c r="DL7" s="38">
        <v>18.329999999999998</v>
      </c>
      <c r="DM7" s="38">
        <v>20.95</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山路 桂子</cp:lastModifiedBy>
  <cp:lastPrinted>2020-01-24T08:30:37Z</cp:lastPrinted>
  <dcterms:created xsi:type="dcterms:W3CDTF">2019-12-05T04:51:51Z</dcterms:created>
  <dcterms:modified xsi:type="dcterms:W3CDTF">2020-01-24T08:30:44Z</dcterms:modified>
  <cp:category/>
</cp:coreProperties>
</file>