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下水道経営課\02.経理財産係\160.経営比較分析表\作成中 修正版\"/>
    </mc:Choice>
  </mc:AlternateContent>
  <workbookProtection workbookAlgorithmName="SHA-512" workbookHashValue="PItvUNxeJWNo+Dj5Z2bOVw9Phx5Ad7PdX78lGSd1gU8wcS9jkz7ng12/LswbALuunJZ9asyYdjLw1bNYxqbYvg==" workbookSaltValue="G9RwJEltOgZ1gieHinveA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E86"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<sst xmlns="http://schemas.openxmlformats.org/spreadsheetml/2006/main" count="235" uniqueCount="123">
  <si>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</si>
  <si>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</si>
  <si>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</si>
  <si>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</si>
  <si>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</si>
  <si>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</si>
  <si>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</si>
  <si>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</si>
  <si>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</si>
  <si>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</si>
  <si>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</si>
  <si>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</si>
  <si>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</si>
  <si>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</si>
  <si>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</si>
  <si>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</si>
  <si>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</si>
  <si>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</si>
  <si>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</si>
  <si>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</si>
  <si>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</si>
  <si>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</si>
  <si>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</si>
  <si>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</si>
  <si>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</si>
  <si>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</si>
  <si>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</si>
  <si>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</si>
  <si>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</si>
  <si>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</si>
  <si>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</si>
  <si>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</si>
  <si>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</si>
  <si>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</si>
  <si>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</si>
  <si>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</si>
  <si>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</si>
  <si>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</si>
  <si>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</si>
  <si>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</si>
  <si>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</si>
  <si>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</si>
  <si>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</si>
  <si>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</si>
  <si>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</si>
  <si>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</si>
  <si>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</si>
  <si>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</si>
  <si>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</si>
  <si>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</si>
  <si>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</si>
  <si>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</si>
  <si>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</si>
  <si>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</si>
  <si>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</si>
  <si>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</si>
  <si>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</si>
  <si>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</si>
  <si>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</si>
  <si>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</si>
  <si>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</si>
  <si>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</si>
  <si>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</si>
  <si>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</si>
  <si>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</si>
  <si>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</si>
  <si>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</si>
  <si>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</si>
  <si>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</si>
  <si>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</si>
  <si>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</si>
  <si>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</si>
  <si>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</si>
  <si>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</si>
  <si>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</si>
  <si>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</si>
  <si>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</si>
  <si>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</si>
  <si>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</si>
  <si>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</si>
  <si>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</si>
  <si>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</si>
  <si>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</si>
  <si>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</si>
  <si>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</si>
  <si>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</si>
  <si>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</si>
  <si>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</si>
  <si>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</si>
  <si>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</si>
  <si>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</si>
  <si>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</si>
  <si>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</si>
  <si>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</si>
  <si>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</si>
  <si>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</si>
  <si>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</si>
  <si>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</si>
  <si>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</si>
  <si>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</si>
  <si>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</si>
  <si>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</si>
  <si>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</si>
  <si>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</si>
  <si>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</si>
  <si>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</si>
  <si>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</si>
  <si>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</si>
  <si>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高松市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</si>
  <si>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</si>
  <si>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</si>
  <si>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</si>
  <si>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</si>
  <si>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</si>
  <si>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</si>
  <si>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</si>
  <si>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</si>
  <si>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</si>
  <si>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</si>
  <si>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</si>
  <si>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②累積欠損金比率については、平成２８年度に土地の一部を市長部局に無償譲渡したことに伴い発生した譲渡損に伴う欠損金であり、平成２９年度は欠損金は発生していない。
④企業債残高対事業規模比率については、類似団体平均値の２倍強となっており、従来から、資本費平準化債を積極的に活用してきたことに加え、平成２８年度には、流域下水道移管に伴い、企業債を借入したこと等が要因として上げられるが、今後は施設整備事業債の借入れが減少し、企業債残高が減少することが見込まれるので、比率が改善されていくものと考えている。
⑤経費回収率については、適正水準とされる２０㎥当たりの使用料収入が３，０００円に達していないこともあり、汚水処理費を使用料収入で賄えておらず、不足分を一般会計から繰り入れていることから平均を下回っている。
⑥汚水処理原価についても類似団体平均値を上回っているため、経費回収率に悪影響を及ぼしていると考えられ、より効率的な汚水処理を進める必要がある。
⑧水洗化率については、接続促進を実施してきたことにより、上昇の傾向にあるが、類似団体の平均をやや下回っており、今後も水洗化率向上に努めていく必要がある。</t>
    <rPh sb="1" eb="3">
      <t>ルイセキ</t>
    </rPh>
    <rPh sb="3" eb="6">
      <t>ケッソンキン</t>
    </rPh>
    <rPh sb="6" eb="8">
      <t>ヒリツ</t>
    </rPh>
    <rPh sb="14" eb="16">
      <t>ヘイセイ</t>
    </rPh>
    <rPh sb="18" eb="20">
      <t>ネンド</t>
    </rPh>
    <rPh sb="21" eb="23">
      <t>トチ</t>
    </rPh>
    <rPh sb="24" eb="26">
      <t>イチブ</t>
    </rPh>
    <rPh sb="27" eb="29">
      <t>シチョウ</t>
    </rPh>
    <rPh sb="29" eb="31">
      <t>ブキョク</t>
    </rPh>
    <rPh sb="32" eb="34">
      <t>ムショウ</t>
    </rPh>
    <rPh sb="34" eb="36">
      <t>ジョウト</t>
    </rPh>
    <rPh sb="41" eb="42">
      <t>トモナ</t>
    </rPh>
    <rPh sb="43" eb="45">
      <t>ハッセイ</t>
    </rPh>
    <rPh sb="47" eb="49">
      <t>ジョウト</t>
    </rPh>
    <rPh sb="49" eb="50">
      <t>ゾン</t>
    </rPh>
    <rPh sb="51" eb="52">
      <t>トモナ</t>
    </rPh>
    <rPh sb="53" eb="56">
      <t>ケッソンキン</t>
    </rPh>
    <rPh sb="60" eb="62">
      <t>ヘイセイ</t>
    </rPh>
    <rPh sb="64" eb="66">
      <t>ネンド</t>
    </rPh>
    <rPh sb="67" eb="70">
      <t>ケッソンキン</t>
    </rPh>
    <rPh sb="71" eb="73">
      <t>ハッセイ</t>
    </rPh>
    <rPh sb="177" eb="178">
      <t>トウ</t>
    </rPh>
    <rPh sb="191" eb="193">
      <t>コンゴ</t>
    </rPh>
    <rPh sb="194" eb="196">
      <t>シセツ</t>
    </rPh>
    <rPh sb="196" eb="198">
      <t>セイビ</t>
    </rPh>
    <rPh sb="198" eb="200">
      <t>ジギョウ</t>
    </rPh>
    <rPh sb="200" eb="201">
      <t>サイ</t>
    </rPh>
    <rPh sb="202" eb="203">
      <t>カ</t>
    </rPh>
    <rPh sb="203" eb="204">
      <t>イ</t>
    </rPh>
    <rPh sb="206" eb="208">
      <t>ゲンショウ</t>
    </rPh>
    <rPh sb="210" eb="212">
      <t>キギョウ</t>
    </rPh>
    <rPh sb="212" eb="213">
      <t>サイ</t>
    </rPh>
    <rPh sb="213" eb="215">
      <t>ザンダカ</t>
    </rPh>
    <rPh sb="216" eb="218">
      <t>ゲンショウ</t>
    </rPh>
    <rPh sb="223" eb="225">
      <t>ミコ</t>
    </rPh>
    <rPh sb="231" eb="233">
      <t>ヒリツ</t>
    </rPh>
    <rPh sb="234" eb="236">
      <t>カイゼン</t>
    </rPh>
    <rPh sb="244" eb="245">
      <t>カンガ</t>
    </rPh>
    <rPh sb="253" eb="255">
      <t>ケイヒ</t>
    </rPh>
    <rPh sb="255" eb="257">
      <t>カイシュウ</t>
    </rPh>
    <rPh sb="257" eb="258">
      <t>リツ</t>
    </rPh>
    <rPh sb="264" eb="266">
      <t>テキセイ</t>
    </rPh>
    <rPh sb="266" eb="268">
      <t>スイジュン</t>
    </rPh>
    <rPh sb="275" eb="276">
      <t>ア</t>
    </rPh>
    <rPh sb="279" eb="282">
      <t>シヨウリョウ</t>
    </rPh>
    <rPh sb="282" eb="284">
      <t>シュウニュウ</t>
    </rPh>
    <rPh sb="290" eb="291">
      <t>エン</t>
    </rPh>
    <rPh sb="292" eb="293">
      <t>タッ</t>
    </rPh>
    <rPh sb="304" eb="306">
      <t>オスイ</t>
    </rPh>
    <rPh sb="306" eb="308">
      <t>ショリ</t>
    </rPh>
    <rPh sb="308" eb="309">
      <t>ヒ</t>
    </rPh>
    <rPh sb="310" eb="313">
      <t>シヨウリョウ</t>
    </rPh>
    <rPh sb="313" eb="315">
      <t>シュウニュウ</t>
    </rPh>
    <rPh sb="316" eb="317">
      <t>マカナ</t>
    </rPh>
    <rPh sb="323" eb="326">
      <t>フソクブン</t>
    </rPh>
    <rPh sb="327" eb="329">
      <t>イッパン</t>
    </rPh>
    <rPh sb="329" eb="331">
      <t>カイケイ</t>
    </rPh>
    <rPh sb="333" eb="334">
      <t>ク</t>
    </rPh>
    <rPh sb="335" eb="336">
      <t>イ</t>
    </rPh>
    <rPh sb="344" eb="346">
      <t>ヘイキン</t>
    </rPh>
    <rPh sb="347" eb="349">
      <t>シタマワ</t>
    </rPh>
    <rPh sb="357" eb="359">
      <t>オスイ</t>
    </rPh>
    <rPh sb="359" eb="361">
      <t>ショリ</t>
    </rPh>
    <rPh sb="361" eb="363">
      <t>ゲンカ</t>
    </rPh>
    <rPh sb="368" eb="370">
      <t>ルイジ</t>
    </rPh>
    <rPh sb="370" eb="372">
      <t>ダンタイ</t>
    </rPh>
    <rPh sb="372" eb="374">
      <t>ヘイキン</t>
    </rPh>
    <rPh sb="376" eb="378">
      <t>ウワマワ</t>
    </rPh>
    <rPh sb="385" eb="387">
      <t>ケイヒ</t>
    </rPh>
    <rPh sb="387" eb="389">
      <t>カイシュウ</t>
    </rPh>
    <rPh sb="389" eb="390">
      <t>リツ</t>
    </rPh>
    <rPh sb="391" eb="394">
      <t>アクエイキョウ</t>
    </rPh>
    <rPh sb="395" eb="396">
      <t>オヨ</t>
    </rPh>
    <rPh sb="402" eb="403">
      <t>カンガ</t>
    </rPh>
    <rPh sb="409" eb="412">
      <t>コウリツテキ</t>
    </rPh>
    <rPh sb="413" eb="415">
      <t>オスイ</t>
    </rPh>
    <rPh sb="415" eb="417">
      <t>ショリ</t>
    </rPh>
    <rPh sb="418" eb="419">
      <t>スス</t>
    </rPh>
    <rPh sb="421" eb="423">
      <t>ヒツヨウ</t>
    </rPh>
    <rPh sb="430" eb="433">
      <t>スイセンカ</t>
    </rPh>
    <rPh sb="433" eb="434">
      <t>リツ</t>
    </rPh>
    <rPh sb="440" eb="442">
      <t>セツゾク</t>
    </rPh>
    <rPh sb="442" eb="444">
      <t>ソクシン</t>
    </rPh>
    <rPh sb="445" eb="447">
      <t>ジッシ</t>
    </rPh>
    <rPh sb="457" eb="459">
      <t>ジョウショウ</t>
    </rPh>
    <rPh sb="460" eb="462">
      <t>ケイコウ</t>
    </rPh>
    <rPh sb="467" eb="469">
      <t>ルイジ</t>
    </rPh>
    <rPh sb="469" eb="471">
      <t>ダンタイ</t>
    </rPh>
    <rPh sb="472" eb="474">
      <t>ヘイキン</t>
    </rPh>
    <rPh sb="477" eb="479">
      <t>シタマワ</t>
    </rPh>
    <rPh sb="484" eb="486">
      <t>コンゴ</t>
    </rPh>
    <rPh sb="487" eb="490">
      <t>スイセンカ</t>
    </rPh>
    <rPh sb="490" eb="491">
      <t>リツ</t>
    </rPh>
    <rPh sb="491" eb="493">
      <t>コウジョウ</t>
    </rPh>
    <rPh sb="494" eb="495">
      <t>ツト</t>
    </rPh>
    <rPh sb="499" eb="501">
      <t>ヒツヨウ</t>
    </rPh>
    <phoneticPr fontId="4"/>
  </si>
  <si>
    <t>①有形固定資産減価償却率が平均より大幅に低くなっている原因としては、平成２３年度に法適化した際に既に償却してきた金額は０円とし、その時点の残存価格を取得価格とみなして資産計上し減価償却を開始させたため、償却率が低くなっている。施設の更新が進んでいくにつれて、本来の数値に近づくと思われる。
②管渠老朽化率は類似団体平均値を大きく上回る一方、③管渠改善率については、長寿命化計画に基づき、菅更生工事等を重点的に進めた結果、類似団体平均値を上回ったことから、今後も継続して効率的な改築・更新に努めることで、老朽化率の低下も見込まれる。</t>
    <rPh sb="147" eb="149">
      <t>カンキョ</t>
    </rPh>
    <rPh sb="149" eb="151">
      <t>ロウチク</t>
    </rPh>
    <rPh sb="151" eb="152">
      <t>カ</t>
    </rPh>
    <rPh sb="152" eb="153">
      <t>リツ</t>
    </rPh>
    <rPh sb="154" eb="156">
      <t>ルイジ</t>
    </rPh>
    <rPh sb="156" eb="158">
      <t>ダンタイ</t>
    </rPh>
    <rPh sb="158" eb="160">
      <t>ヘイキン</t>
    </rPh>
    <rPh sb="160" eb="161">
      <t>アタイ</t>
    </rPh>
    <rPh sb="162" eb="163">
      <t>オオ</t>
    </rPh>
    <rPh sb="165" eb="167">
      <t>ウワマワ</t>
    </rPh>
    <rPh sb="168" eb="170">
      <t>イッポウ</t>
    </rPh>
    <rPh sb="172" eb="174">
      <t>カンキョ</t>
    </rPh>
    <rPh sb="174" eb="176">
      <t>カイゼン</t>
    </rPh>
    <rPh sb="176" eb="177">
      <t>リツ</t>
    </rPh>
    <rPh sb="194" eb="195">
      <t>カン</t>
    </rPh>
    <rPh sb="195" eb="197">
      <t>コウセイ</t>
    </rPh>
    <rPh sb="197" eb="199">
      <t>コウジ</t>
    </rPh>
    <rPh sb="199" eb="200">
      <t>トウ</t>
    </rPh>
    <rPh sb="211" eb="213">
      <t>ルイジ</t>
    </rPh>
    <rPh sb="213" eb="215">
      <t>ダンタイ</t>
    </rPh>
    <rPh sb="215" eb="217">
      <t>ヘイキン</t>
    </rPh>
    <rPh sb="217" eb="218">
      <t>アタイ</t>
    </rPh>
    <rPh sb="219" eb="221">
      <t>ウワマワ</t>
    </rPh>
    <rPh sb="228" eb="230">
      <t>コンゴ</t>
    </rPh>
    <rPh sb="231" eb="233">
      <t>ケイゾク</t>
    </rPh>
    <rPh sb="235" eb="238">
      <t>コウリツテキ</t>
    </rPh>
    <rPh sb="239" eb="241">
      <t>カイチク</t>
    </rPh>
    <rPh sb="242" eb="244">
      <t>コウシン</t>
    </rPh>
    <rPh sb="245" eb="246">
      <t>ツト</t>
    </rPh>
    <rPh sb="252" eb="254">
      <t>ロウチク</t>
    </rPh>
    <rPh sb="254" eb="255">
      <t>カ</t>
    </rPh>
    <rPh sb="255" eb="256">
      <t>リツ</t>
    </rPh>
    <rPh sb="257" eb="259">
      <t>テイカ</t>
    </rPh>
    <rPh sb="260" eb="262">
      <t>ミコ</t>
    </rPh>
    <phoneticPr fontId="4"/>
  </si>
  <si>
    <t>　下水道計画区域内の整備が概ね完了し、今後は維持管理業務にシフトしていくことから、下水道施設全体の中長期的な施設の状態を予測しながら維持管理、改築を一体的に捉えて計画的・効率的に管理する方針としたストックマネジメント計画に基づき、適切な事業運営に努める。
　また、中心市街地における浸水対策として、雨水管路及びポンプ場の整備を行うとともに周辺市街地においても、同様の整備を計画的に行い、浸水被害の軽減・解消を図っていく。
　現在は、平成２７年度に改定し、経営戦略を兼ねることとした高松市上下水道事業基本計画（平成２４年度～平成３５年度）に基づき、事業を行っているが、平成３０年度に水道と下水道の組織が分離したことから、今後、新たな計画を策定し、引き続き経営成績や財政状況を明確にし、効率的な事業運営を実施していく。</t>
    <rPh sb="1" eb="4">
      <t>ゲスイドウ</t>
    </rPh>
    <rPh sb="4" eb="6">
      <t>ケイカク</t>
    </rPh>
    <rPh sb="6" eb="9">
      <t>クイキナイ</t>
    </rPh>
    <rPh sb="10" eb="12">
      <t>セイビ</t>
    </rPh>
    <rPh sb="13" eb="14">
      <t>オオム</t>
    </rPh>
    <rPh sb="15" eb="17">
      <t>カンリョウ</t>
    </rPh>
    <rPh sb="19" eb="21">
      <t>コンゴ</t>
    </rPh>
    <rPh sb="22" eb="24">
      <t>イジ</t>
    </rPh>
    <rPh sb="24" eb="26">
      <t>カンリ</t>
    </rPh>
    <rPh sb="26" eb="28">
      <t>ギョウム</t>
    </rPh>
    <rPh sb="41" eb="44">
      <t>ゲスイドウ</t>
    </rPh>
    <rPh sb="44" eb="46">
      <t>シセツ</t>
    </rPh>
    <rPh sb="46" eb="48">
      <t>ゼンタイ</t>
    </rPh>
    <rPh sb="49" eb="53">
      <t>チュウチョウキテキ</t>
    </rPh>
    <rPh sb="54" eb="56">
      <t>シセツ</t>
    </rPh>
    <rPh sb="57" eb="59">
      <t>ジョウタイ</t>
    </rPh>
    <rPh sb="60" eb="62">
      <t>ヨソク</t>
    </rPh>
    <rPh sb="66" eb="68">
      <t>イジ</t>
    </rPh>
    <rPh sb="68" eb="70">
      <t>カンリ</t>
    </rPh>
    <rPh sb="71" eb="73">
      <t>カイチク</t>
    </rPh>
    <rPh sb="74" eb="77">
      <t>イッタイテキ</t>
    </rPh>
    <rPh sb="78" eb="79">
      <t>トラ</t>
    </rPh>
    <rPh sb="81" eb="84">
      <t>ケイカクテキ</t>
    </rPh>
    <rPh sb="85" eb="88">
      <t>コウリツテキ</t>
    </rPh>
    <rPh sb="89" eb="91">
      <t>カンリ</t>
    </rPh>
    <rPh sb="93" eb="95">
      <t>ホウシン</t>
    </rPh>
    <rPh sb="108" eb="110">
      <t>ケイカク</t>
    </rPh>
    <rPh sb="111" eb="112">
      <t>モト</t>
    </rPh>
    <rPh sb="115" eb="117">
      <t>テキセツ</t>
    </rPh>
    <rPh sb="118" eb="120">
      <t>ジギョウ</t>
    </rPh>
    <rPh sb="120" eb="122">
      <t>ウンエイ</t>
    </rPh>
    <rPh sb="123" eb="124">
      <t>ツト</t>
    </rPh>
    <rPh sb="132" eb="134">
      <t>チュウシン</t>
    </rPh>
    <rPh sb="134" eb="137">
      <t>シガイチ</t>
    </rPh>
    <rPh sb="141" eb="143">
      <t>シンスイ</t>
    </rPh>
    <rPh sb="143" eb="145">
      <t>タイサク</t>
    </rPh>
    <rPh sb="149" eb="152">
      <t>ウスイカン</t>
    </rPh>
    <rPh sb="152" eb="153">
      <t>ミチ</t>
    </rPh>
    <rPh sb="153" eb="154">
      <t>オヨ</t>
    </rPh>
    <rPh sb="158" eb="159">
      <t>ジョウ</t>
    </rPh>
    <rPh sb="160" eb="162">
      <t>セイビ</t>
    </rPh>
    <rPh sb="163" eb="164">
      <t>オコナ</t>
    </rPh>
    <rPh sb="169" eb="171">
      <t>シュウヘン</t>
    </rPh>
    <rPh sb="171" eb="174">
      <t>シガイチ</t>
    </rPh>
    <rPh sb="180" eb="182">
      <t>ドウヨウ</t>
    </rPh>
    <rPh sb="183" eb="185">
      <t>セイビ</t>
    </rPh>
    <rPh sb="186" eb="189">
      <t>ケイカクテキ</t>
    </rPh>
    <rPh sb="190" eb="191">
      <t>オコナ</t>
    </rPh>
    <rPh sb="193" eb="195">
      <t>シンスイ</t>
    </rPh>
    <rPh sb="195" eb="197">
      <t>ヒガイ</t>
    </rPh>
    <rPh sb="198" eb="200">
      <t>ケイゲン</t>
    </rPh>
    <rPh sb="201" eb="203">
      <t>カイショウ</t>
    </rPh>
    <rPh sb="204" eb="205">
      <t>ハカ</t>
    </rPh>
    <rPh sb="227" eb="229">
      <t>ケイエイ</t>
    </rPh>
    <rPh sb="229" eb="231">
      <t>センリャク</t>
    </rPh>
    <rPh sb="232" eb="233">
      <t>カ</t>
    </rPh>
    <rPh sb="309" eb="31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</si>
</sst>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0.01</c:v>
                </c:pt>
                <c:pt idx="1">
                  <c:v>0.03</c:v>
                </c:pt>
                <c:pt idx="2">
                  <c:v>0.03</c:v>
                </c:pt>
                <c:pt idx="3">
                  <c:v>0.13</c:v>
                </c:pt>
                <c:pt idx="4">
                  <c:v>0.38</c:v>
                </c:pt>
              </c:numCache>
            </c:numRef>
          </c:val>
          <c:extLst>
            <c:ext xmlns:c16="http://schemas.microsoft.com/office/drawing/2014/chart" uri="{C3380CC4-5D6E-409C-BE32-E72D297353CC}">
              <c16:uniqueId val="{00000000-2FEE-4D5C-B7E0-4C669457B72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0.12</c:v>
                </c:pt>
                <c:pt idx="3">
                  <c:v>0.13</c:v>
                </c:pt>
                <c:pt idx="4">
                  <c:v>0.17</c:v>
                </c:pt>
              </c:numCache>
            </c:numRef>
          </c:val>
          <c:smooth val="0"/>
          <c:extLst>
            <c:ext xmlns:c16="http://schemas.microsoft.com/office/drawing/2014/chart" uri="{C3380CC4-5D6E-409C-BE32-E72D297353CC}">
              <c16:uniqueId val="{00000001-2FEE-4D5C-B7E0-4C669457B72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77.55</c:v>
                </c:pt>
                <c:pt idx="1">
                  <c:v>77.849999999999994</c:v>
                </c:pt>
                <c:pt idx="2">
                  <c:v>77.25</c:v>
                </c:pt>
                <c:pt idx="3">
                  <c:v>67.31</c:v>
                </c:pt>
                <c:pt idx="4">
                  <c:v>68.05</c:v>
                </c:pt>
              </c:numCache>
            </c:numRef>
          </c:val>
          <c:extLst>
            <c:ext xmlns:c16="http://schemas.microsoft.com/office/drawing/2014/chart" uri="{C3380CC4-5D6E-409C-BE32-E72D297353CC}">
              <c16:uniqueId val="{00000000-5C74-42BF-8F5E-244958BA1B6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61.1</c:v>
                </c:pt>
                <c:pt idx="1">
                  <c:v>61.03</c:v>
                </c:pt>
                <c:pt idx="2">
                  <c:v>62.5</c:v>
                </c:pt>
                <c:pt idx="3">
                  <c:v>63.26</c:v>
                </c:pt>
                <c:pt idx="4">
                  <c:v>61.54</c:v>
                </c:pt>
              </c:numCache>
            </c:numRef>
          </c:val>
          <c:smooth val="0"/>
          <c:extLst>
            <c:ext xmlns:c16="http://schemas.microsoft.com/office/drawing/2014/chart" uri="{C3380CC4-5D6E-409C-BE32-E72D297353CC}">
              <c16:uniqueId val="{00000001-5C74-42BF-8F5E-244958BA1B6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91.67</c:v>
                </c:pt>
                <c:pt idx="1">
                  <c:v>91.94</c:v>
                </c:pt>
                <c:pt idx="2">
                  <c:v>92.26</c:v>
                </c:pt>
                <c:pt idx="3">
                  <c:v>91.95</c:v>
                </c:pt>
                <c:pt idx="4">
                  <c:v>92.49</c:v>
                </c:pt>
              </c:numCache>
            </c:numRef>
          </c:val>
          <c:extLst>
            <c:ext xmlns:c16="http://schemas.microsoft.com/office/drawing/2014/chart" uri="{C3380CC4-5D6E-409C-BE32-E72D297353CC}">
              <c16:uniqueId val="{00000000-2157-4E20-8FE8-AFEF6A01C17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93.47</c:v>
                </c:pt>
                <c:pt idx="1">
                  <c:v>93.83</c:v>
                </c:pt>
                <c:pt idx="2">
                  <c:v>93.88</c:v>
                </c:pt>
                <c:pt idx="3">
                  <c:v>94.07</c:v>
                </c:pt>
                <c:pt idx="4">
                  <c:v>94.13</c:v>
                </c:pt>
              </c:numCache>
            </c:numRef>
          </c:val>
          <c:smooth val="0"/>
          <c:extLst>
            <c:ext xmlns:c16="http://schemas.microsoft.com/office/drawing/2014/chart" uri="{C3380CC4-5D6E-409C-BE32-E72D297353CC}">
              <c16:uniqueId val="{00000001-2157-4E20-8FE8-AFEF6A01C17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100.13</c:v>
                </c:pt>
                <c:pt idx="1">
                  <c:v>101.77</c:v>
                </c:pt>
                <c:pt idx="2">
                  <c:v>100.8</c:v>
                </c:pt>
                <c:pt idx="3">
                  <c:v>100.37</c:v>
                </c:pt>
                <c:pt idx="4">
                  <c:v>100</c:v>
                </c:pt>
              </c:numCache>
            </c:numRef>
          </c:val>
          <c:extLst>
            <c:ext xmlns:c16="http://schemas.microsoft.com/office/drawing/2014/chart" uri="{C3380CC4-5D6E-409C-BE32-E72D297353CC}">
              <c16:uniqueId val="{00000000-6822-4414-A8A5-1F5C17E53F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103.51</c:v>
                </c:pt>
                <c:pt idx="1">
                  <c:v>105.47</c:v>
                </c:pt>
                <c:pt idx="2">
                  <c:v>106.67</c:v>
                </c:pt>
                <c:pt idx="3">
                  <c:v>107.45</c:v>
                </c:pt>
                <c:pt idx="4">
                  <c:v>107.43</c:v>
                </c:pt>
              </c:numCache>
            </c:numRef>
          </c:val>
          <c:smooth val="0"/>
          <c:extLst>
            <c:ext xmlns:c16="http://schemas.microsoft.com/office/drawing/2014/chart" uri="{C3380CC4-5D6E-409C-BE32-E72D297353CC}">
              <c16:uniqueId val="{00000001-6822-4414-A8A5-1F5C17E53F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5.17</c:v>
                </c:pt>
                <c:pt idx="1">
                  <c:v>12.36</c:v>
                </c:pt>
                <c:pt idx="2">
                  <c:v>14.8</c:v>
                </c:pt>
                <c:pt idx="3">
                  <c:v>15.9</c:v>
                </c:pt>
                <c:pt idx="4">
                  <c:v>18.73</c:v>
                </c:pt>
              </c:numCache>
            </c:numRef>
          </c:val>
          <c:extLst>
            <c:ext xmlns:c16="http://schemas.microsoft.com/office/drawing/2014/chart" uri="{C3380CC4-5D6E-409C-BE32-E72D297353CC}">
              <c16:uniqueId val="{00000000-E385-4924-A286-1AE03D52DED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16.57</c:v>
                </c:pt>
                <c:pt idx="1">
                  <c:v>28.06</c:v>
                </c:pt>
                <c:pt idx="2">
                  <c:v>29.48</c:v>
                </c:pt>
                <c:pt idx="3">
                  <c:v>28.95</c:v>
                </c:pt>
                <c:pt idx="4">
                  <c:v>30.11</c:v>
                </c:pt>
              </c:numCache>
            </c:numRef>
          </c:val>
          <c:smooth val="0"/>
          <c:extLst>
            <c:ext xmlns:c16="http://schemas.microsoft.com/office/drawing/2014/chart" uri="{C3380CC4-5D6E-409C-BE32-E72D297353CC}">
              <c16:uniqueId val="{00000001-E385-4924-A286-1AE03D52DED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12.65</c:v>
                </c:pt>
                <c:pt idx="1">
                  <c:v>13.98</c:v>
                </c:pt>
                <c:pt idx="2">
                  <c:v>16.670000000000002</c:v>
                </c:pt>
                <c:pt idx="3">
                  <c:v>18.03</c:v>
                </c:pt>
                <c:pt idx="4">
                  <c:v>18.79</c:v>
                </c:pt>
              </c:numCache>
            </c:numRef>
          </c:val>
          <c:extLst>
            <c:ext xmlns:c16="http://schemas.microsoft.com/office/drawing/2014/chart" uri="{C3380CC4-5D6E-409C-BE32-E72D297353CC}">
              <c16:uniqueId val="{00000000-B777-43E7-BBB3-AA0AB57703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3.11</c:v>
                </c:pt>
                <c:pt idx="1">
                  <c:v>3.32</c:v>
                </c:pt>
                <c:pt idx="2">
                  <c:v>3.89</c:v>
                </c:pt>
                <c:pt idx="3">
                  <c:v>4.07</c:v>
                </c:pt>
                <c:pt idx="4">
                  <c:v>4.54</c:v>
                </c:pt>
              </c:numCache>
            </c:numRef>
          </c:val>
          <c:smooth val="0"/>
          <c:extLst>
            <c:ext xmlns:c16="http://schemas.microsoft.com/office/drawing/2014/chart" uri="{C3380CC4-5D6E-409C-BE32-E72D297353CC}">
              <c16:uniqueId val="{00000001-B777-43E7-BBB3-AA0AB57703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0.11</c:v>
                </c:pt>
                <c:pt idx="1">
                  <c:v>0</c:v>
                </c:pt>
                <c:pt idx="2">
                  <c:v>0</c:v>
                </c:pt>
                <c:pt idx="3" formatCode="#,##0.00;&quot;△&quot;#,##0.00;&quot;-&quot;">
                  <c:v>3.83</c:v>
                </c:pt>
                <c:pt idx="4">
                  <c:v>0</c:v>
                </c:pt>
              </c:numCache>
            </c:numRef>
          </c:val>
          <c:extLst>
            <c:ext xmlns:c16="http://schemas.microsoft.com/office/drawing/2014/chart" uri="{C3380CC4-5D6E-409C-BE32-E72D297353CC}">
              <c16:uniqueId val="{00000000-20DF-44A1-A5AA-2F54CE8E0F4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11.76</c:v>
                </c:pt>
                <c:pt idx="1">
                  <c:v>13.3</c:v>
                </c:pt>
                <c:pt idx="2">
                  <c:v>12.51</c:v>
                </c:pt>
                <c:pt idx="3">
                  <c:v>11.01</c:v>
                </c:pt>
                <c:pt idx="4">
                  <c:v>10.199999999999999</c:v>
                </c:pt>
              </c:numCache>
            </c:numRef>
          </c:val>
          <c:smooth val="0"/>
          <c:extLst>
            <c:ext xmlns:c16="http://schemas.microsoft.com/office/drawing/2014/chart" uri="{C3380CC4-5D6E-409C-BE32-E72D297353CC}">
              <c16:uniqueId val="{00000001-20DF-44A1-A5AA-2F54CE8E0F4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140.22</c:v>
                </c:pt>
                <c:pt idx="1">
                  <c:v>38.68</c:v>
                </c:pt>
                <c:pt idx="2">
                  <c:v>51.97</c:v>
                </c:pt>
                <c:pt idx="3">
                  <c:v>46.73</c:v>
                </c:pt>
                <c:pt idx="4">
                  <c:v>54.71</c:v>
                </c:pt>
              </c:numCache>
            </c:numRef>
          </c:val>
          <c:extLst>
            <c:ext xmlns:c16="http://schemas.microsoft.com/office/drawing/2014/chart" uri="{C3380CC4-5D6E-409C-BE32-E72D297353CC}">
              <c16:uniqueId val="{00000000-E337-4A9E-90C5-0E4746B4B68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205.35</c:v>
                </c:pt>
                <c:pt idx="1">
                  <c:v>52.63</c:v>
                </c:pt>
                <c:pt idx="2">
                  <c:v>54.09</c:v>
                </c:pt>
                <c:pt idx="3">
                  <c:v>54.03</c:v>
                </c:pt>
                <c:pt idx="4">
                  <c:v>65.83</c:v>
                </c:pt>
              </c:numCache>
            </c:numRef>
          </c:val>
          <c:smooth val="0"/>
          <c:extLst>
            <c:ext xmlns:c16="http://schemas.microsoft.com/office/drawing/2014/chart" uri="{C3380CC4-5D6E-409C-BE32-E72D297353CC}">
              <c16:uniqueId val="{00000001-E337-4A9E-90C5-0E4746B4B68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2068.9499999999998</c:v>
                </c:pt>
                <c:pt idx="1">
                  <c:v>2075.09</c:v>
                </c:pt>
                <c:pt idx="2">
                  <c:v>2071.73</c:v>
                </c:pt>
                <c:pt idx="3">
                  <c:v>2129.61</c:v>
                </c:pt>
                <c:pt idx="4">
                  <c:v>2020.58</c:v>
                </c:pt>
              </c:numCache>
            </c:numRef>
          </c:val>
          <c:extLst>
            <c:ext xmlns:c16="http://schemas.microsoft.com/office/drawing/2014/chart" uri="{C3380CC4-5D6E-409C-BE32-E72D297353CC}">
              <c16:uniqueId val="{00000000-B555-4500-A11D-C6EC34DF77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893.45</c:v>
                </c:pt>
                <c:pt idx="1">
                  <c:v>843.57</c:v>
                </c:pt>
                <c:pt idx="2">
                  <c:v>845.86</c:v>
                </c:pt>
                <c:pt idx="3">
                  <c:v>802.49</c:v>
                </c:pt>
                <c:pt idx="4">
                  <c:v>805.14</c:v>
                </c:pt>
              </c:numCache>
            </c:numRef>
          </c:val>
          <c:smooth val="0"/>
          <c:extLst>
            <c:ext xmlns:c16="http://schemas.microsoft.com/office/drawing/2014/chart" uri="{C3380CC4-5D6E-409C-BE32-E72D297353CC}">
              <c16:uniqueId val="{00000001-B555-4500-A11D-C6EC34DF77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91.91</c:v>
                </c:pt>
                <c:pt idx="1">
                  <c:v>90.87</c:v>
                </c:pt>
                <c:pt idx="2">
                  <c:v>88.74</c:v>
                </c:pt>
                <c:pt idx="3">
                  <c:v>91.39</c:v>
                </c:pt>
                <c:pt idx="4">
                  <c:v>84.82</c:v>
                </c:pt>
              </c:numCache>
            </c:numRef>
          </c:val>
          <c:extLst>
            <c:ext xmlns:c16="http://schemas.microsoft.com/office/drawing/2014/chart" uri="{C3380CC4-5D6E-409C-BE32-E72D297353CC}">
              <c16:uniqueId val="{00000000-F95F-498F-896D-454BFA554E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95.24</c:v>
                </c:pt>
                <c:pt idx="1">
                  <c:v>99.86</c:v>
                </c:pt>
                <c:pt idx="2">
                  <c:v>101.88</c:v>
                </c:pt>
                <c:pt idx="3">
                  <c:v>103.18</c:v>
                </c:pt>
                <c:pt idx="4">
                  <c:v>100.22</c:v>
                </c:pt>
              </c:numCache>
            </c:numRef>
          </c:val>
          <c:smooth val="0"/>
          <c:extLst>
            <c:ext xmlns:c16="http://schemas.microsoft.com/office/drawing/2014/chart" uri="{C3380CC4-5D6E-409C-BE32-E72D297353CC}">
              <c16:uniqueId val="{00000001-F95F-498F-896D-454BFA554E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160.19999999999999</c:v>
                </c:pt>
                <c:pt idx="1">
                  <c:v>161.06</c:v>
                </c:pt>
                <c:pt idx="2">
                  <c:v>163.16999999999999</c:v>
                </c:pt>
                <c:pt idx="3">
                  <c:v>157.34</c:v>
                </c:pt>
                <c:pt idx="4">
                  <c:v>171.38</c:v>
                </c:pt>
              </c:numCache>
            </c:numRef>
          </c:val>
          <c:extLst>
            <c:ext xmlns:c16="http://schemas.microsoft.com/office/drawing/2014/chart" uri="{C3380CC4-5D6E-409C-BE32-E72D297353CC}">
              <c16:uniqueId val="{00000000-30A4-4882-BA5C-0E6FD3DEFC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150.75</c:v>
                </c:pt>
                <c:pt idx="1">
                  <c:v>147.29</c:v>
                </c:pt>
                <c:pt idx="2">
                  <c:v>143.15</c:v>
                </c:pt>
                <c:pt idx="3">
                  <c:v>141.11000000000001</c:v>
                </c:pt>
                <c:pt idx="4">
                  <c:v>144.79</c:v>
                </c:pt>
              </c:numCache>
            </c:numRef>
          </c:val>
          <c:smooth val="0"/>
          <c:extLst>
            <c:ext xmlns:c16="http://schemas.microsoft.com/office/drawing/2014/chart" uri="{C3380CC4-5D6E-409C-BE32-E72D297353CC}">
              <c16:uniqueId val="{00000001-30A4-4882-BA5C-0E6FD3DEFC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CA71" sqref="CA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香川県　高松市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自治体職員</v>
      </c>
      <c r="AE8" s="49"/>
      <c r="AF8" s="49"/>
      <c r="AG8" s="49"/>
      <c r="AH8" s="49"/>
      <c r="AI8" s="49"/>
      <c r="AJ8" s="49"/>
      <c r="AK8" s="3"/>
      <c r="AL8" s="50">
        <f>データ!S6</f>
        <v>429189</v>
      </c>
      <c r="AM8" s="50"/>
      <c r="AN8" s="50"/>
      <c r="AO8" s="50"/>
      <c r="AP8" s="50"/>
      <c r="AQ8" s="50"/>
      <c r="AR8" s="50"/>
      <c r="AS8" s="50"/>
      <c r="AT8" s="45">
        <f>データ!T6</f>
        <v>375.41</v>
      </c>
      <c r="AU8" s="45"/>
      <c r="AV8" s="45"/>
      <c r="AW8" s="45"/>
      <c r="AX8" s="45"/>
      <c r="AY8" s="45"/>
      <c r="AZ8" s="45"/>
      <c r="BA8" s="45"/>
      <c r="BB8" s="45">
        <f>データ!U6</f>
        <v>1143.25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55.09</v>
      </c>
      <c r="J10" s="45"/>
      <c r="K10" s="45"/>
      <c r="L10" s="45"/>
      <c r="M10" s="45"/>
      <c r="N10" s="45"/>
      <c r="O10" s="45"/>
      <c r="P10" s="45">
        <f>データ!P6</f>
        <v>61.24</v>
      </c>
      <c r="Q10" s="45"/>
      <c r="R10" s="45"/>
      <c r="S10" s="45"/>
      <c r="T10" s="45"/>
      <c r="U10" s="45"/>
      <c r="V10" s="45"/>
      <c r="W10" s="45">
        <f>データ!Q6</f>
        <v>75</v>
      </c>
      <c r="X10" s="45"/>
      <c r="Y10" s="45"/>
      <c r="Z10" s="45"/>
      <c r="AA10" s="45"/>
      <c r="AB10" s="45"/>
      <c r="AC10" s="45"/>
      <c r="AD10" s="50">
        <f>データ!R6</f>
        <v>2461</v>
      </c>
      <c r="AE10" s="50"/>
      <c r="AF10" s="50"/>
      <c r="AG10" s="50"/>
      <c r="AH10" s="50"/>
      <c r="AI10" s="50"/>
      <c r="AJ10" s="50"/>
      <c r="AK10" s="2"/>
      <c r="AL10" s="50">
        <f>データ!V6</f>
        <v>261158</v>
      </c>
      <c r="AM10" s="50"/>
      <c r="AN10" s="50"/>
      <c r="AO10" s="50"/>
      <c r="AP10" s="50"/>
      <c r="AQ10" s="50"/>
      <c r="AR10" s="50"/>
      <c r="AS10" s="50"/>
      <c r="AT10" s="45">
        <f>データ!W6</f>
        <v>50.65</v>
      </c>
      <c r="AU10" s="45"/>
      <c r="AV10" s="45"/>
      <c r="AW10" s="45"/>
      <c r="AX10" s="45"/>
      <c r="AY10" s="45"/>
      <c r="AZ10" s="45"/>
      <c r="BA10" s="45"/>
      <c r="BB10" s="45">
        <f>データ!X6</f>
        <v>5156.13</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pa8jXhc/V/GO23lkgwmN5cRAG2XiS+oQf6XqpJ0Zfx/8h6yxFVAaH5uEHL2lTkbY6X4ZVg586bG7mRzTBPhpA==" saltValue="n/bZcilKiKS38EGQYazvy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372013</v>
      </c>
      <c r="D6" s="33">
        <f t="shared" si="3"/>
        <v>46</v>
      </c>
      <c r="E6" s="33">
        <f t="shared" si="3"/>
        <v>17</v>
      </c>
      <c r="F6" s="33">
        <f t="shared" si="3"/>
        <v>1</v>
      </c>
      <c r="G6" s="33">
        <f t="shared" si="3"/>
        <v>0</v>
      </c>
      <c r="H6" s="33" t="str">
        <f t="shared" si="3"/>
        <v>香川県　高松市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55.09</v>
      </c>
      <c r="P6" s="34">
        <f t="shared" si="3"/>
        <v>61.24</v>
      </c>
      <c r="Q6" s="34">
        <f t="shared" si="3"/>
        <v>75</v>
      </c>
      <c r="R6" s="34">
        <f t="shared" si="3"/>
        <v>2461</v>
      </c>
      <c r="S6" s="34">
        <f t="shared" si="3"/>
        <v>429189</v>
      </c>
      <c r="T6" s="34">
        <f t="shared" si="3"/>
        <v>375.41</v>
      </c>
      <c r="U6" s="34">
        <f t="shared" si="3"/>
        <v>1143.25</v>
      </c>
      <c r="V6" s="34">
        <f t="shared" si="3"/>
        <v>261158</v>
      </c>
      <c r="W6" s="34">
        <f t="shared" si="3"/>
        <v>50.65</v>
      </c>
      <c r="X6" s="34">
        <f t="shared" si="3"/>
        <v>5156.13</v>
      </c>
      <c r="Y6" s="35">
        <f>IF(Y7="",NA(),Y7)</f>
        <v>100.13</v>
      </c>
      <c r="Z6" s="35">
        <f t="shared" ref="Z6:AH6" si="4">IF(Z7="",NA(),Z7)</f>
        <v>101.77</v>
      </c>
      <c r="AA6" s="35">
        <f t="shared" si="4"/>
        <v>100.8</v>
      </c>
      <c r="AB6" s="35">
        <f t="shared" si="4"/>
        <v>100.37</v>
      </c>
      <c r="AC6" s="35">
        <f t="shared" si="4"/>
        <v>100</v>
      </c>
      <c r="AD6" s="35">
        <f t="shared" si="4"/>
        <v>103.51</v>
      </c>
      <c r="AE6" s="35">
        <f t="shared" si="4"/>
        <v>105.47</v>
      </c>
      <c r="AF6" s="35">
        <f t="shared" si="4"/>
        <v>106.67</v>
      </c>
      <c r="AG6" s="35">
        <f t="shared" si="4"/>
        <v>107.45</v>
      </c>
      <c r="AH6" s="35">
        <f t="shared" si="4"/>
        <v>107.43</v>
      </c>
      <c r="AI6" s="34" t="str">
        <f>IF(AI7="","",IF(AI7="-","【-】","【"&amp;SUBSTITUTE(TEXT(AI7,"#,##0.00"),"-","△")&amp;"】"))</f>
        <v>【108.80】</v>
      </c>
      <c r="AJ6" s="35">
        <f>IF(AJ7="",NA(),AJ7)</f>
        <v>0.11</v>
      </c>
      <c r="AK6" s="34">
        <f t="shared" ref="AK6:AS6" si="5">IF(AK7="",NA(),AK7)</f>
        <v>0</v>
      </c>
      <c r="AL6" s="34">
        <f t="shared" si="5"/>
        <v>0</v>
      </c>
      <c r="AM6" s="35">
        <f t="shared" si="5"/>
        <v>3.83</v>
      </c>
      <c r="AN6" s="34">
        <f t="shared" si="5"/>
        <v>0</v>
      </c>
      <c r="AO6" s="35">
        <f t="shared" si="5"/>
        <v>11.76</v>
      </c>
      <c r="AP6" s="35">
        <f t="shared" si="5"/>
        <v>13.3</v>
      </c>
      <c r="AQ6" s="35">
        <f t="shared" si="5"/>
        <v>12.51</v>
      </c>
      <c r="AR6" s="35">
        <f t="shared" si="5"/>
        <v>11.01</v>
      </c>
      <c r="AS6" s="35">
        <f t="shared" si="5"/>
        <v>10.199999999999999</v>
      </c>
      <c r="AT6" s="34" t="str">
        <f>IF(AT7="","",IF(AT7="-","【-】","【"&amp;SUBSTITUTE(TEXT(AT7,"#,##0.00"),"-","△")&amp;"】"))</f>
        <v>【4.27】</v>
      </c>
      <c r="AU6" s="35">
        <f>IF(AU7="",NA(),AU7)</f>
        <v>140.22</v>
      </c>
      <c r="AV6" s="35">
        <f t="shared" ref="AV6:BD6" si="6">IF(AV7="",NA(),AV7)</f>
        <v>38.68</v>
      </c>
      <c r="AW6" s="35">
        <f t="shared" si="6"/>
        <v>51.97</v>
      </c>
      <c r="AX6" s="35">
        <f t="shared" si="6"/>
        <v>46.73</v>
      </c>
      <c r="AY6" s="35">
        <f t="shared" si="6"/>
        <v>54.71</v>
      </c>
      <c r="AZ6" s="35">
        <f t="shared" si="6"/>
        <v>205.35</v>
      </c>
      <c r="BA6" s="35">
        <f t="shared" si="6"/>
        <v>52.63</v>
      </c>
      <c r="BB6" s="35">
        <f t="shared" si="6"/>
        <v>54.09</v>
      </c>
      <c r="BC6" s="35">
        <f t="shared" si="6"/>
        <v>54.03</v>
      </c>
      <c r="BD6" s="35">
        <f t="shared" si="6"/>
        <v>65.83</v>
      </c>
      <c r="BE6" s="34" t="str">
        <f>IF(BE7="","",IF(BE7="-","【-】","【"&amp;SUBSTITUTE(TEXT(BE7,"#,##0.00"),"-","△")&amp;"】"))</f>
        <v>【66.41】</v>
      </c>
      <c r="BF6" s="35">
        <f>IF(BF7="",NA(),BF7)</f>
        <v>2068.9499999999998</v>
      </c>
      <c r="BG6" s="35">
        <f t="shared" ref="BG6:BO6" si="7">IF(BG7="",NA(),BG7)</f>
        <v>2075.09</v>
      </c>
      <c r="BH6" s="35">
        <f t="shared" si="7"/>
        <v>2071.73</v>
      </c>
      <c r="BI6" s="35">
        <f t="shared" si="7"/>
        <v>2129.61</v>
      </c>
      <c r="BJ6" s="35">
        <f t="shared" si="7"/>
        <v>2020.58</v>
      </c>
      <c r="BK6" s="35">
        <f t="shared" si="7"/>
        <v>893.45</v>
      </c>
      <c r="BL6" s="35">
        <f t="shared" si="7"/>
        <v>843.57</v>
      </c>
      <c r="BM6" s="35">
        <f t="shared" si="7"/>
        <v>845.86</v>
      </c>
      <c r="BN6" s="35">
        <f t="shared" si="7"/>
        <v>802.49</v>
      </c>
      <c r="BO6" s="35">
        <f t="shared" si="7"/>
        <v>805.14</v>
      </c>
      <c r="BP6" s="34" t="str">
        <f>IF(BP7="","",IF(BP7="-","【-】","【"&amp;SUBSTITUTE(TEXT(BP7,"#,##0.00"),"-","△")&amp;"】"))</f>
        <v>【707.33】</v>
      </c>
      <c r="BQ6" s="35">
        <f>IF(BQ7="",NA(),BQ7)</f>
        <v>91.91</v>
      </c>
      <c r="BR6" s="35">
        <f t="shared" ref="BR6:BZ6" si="8">IF(BR7="",NA(),BR7)</f>
        <v>90.87</v>
      </c>
      <c r="BS6" s="35">
        <f t="shared" si="8"/>
        <v>88.74</v>
      </c>
      <c r="BT6" s="35">
        <f t="shared" si="8"/>
        <v>91.39</v>
      </c>
      <c r="BU6" s="35">
        <f t="shared" si="8"/>
        <v>84.82</v>
      </c>
      <c r="BV6" s="35">
        <f t="shared" si="8"/>
        <v>95.24</v>
      </c>
      <c r="BW6" s="35">
        <f t="shared" si="8"/>
        <v>99.86</v>
      </c>
      <c r="BX6" s="35">
        <f t="shared" si="8"/>
        <v>101.88</v>
      </c>
      <c r="BY6" s="35">
        <f t="shared" si="8"/>
        <v>103.18</v>
      </c>
      <c r="BZ6" s="35">
        <f t="shared" si="8"/>
        <v>100.22</v>
      </c>
      <c r="CA6" s="34" t="str">
        <f>IF(CA7="","",IF(CA7="-","【-】","【"&amp;SUBSTITUTE(TEXT(CA7,"#,##0.00"),"-","△")&amp;"】"))</f>
        <v>【101.26】</v>
      </c>
      <c r="CB6" s="35">
        <f>IF(CB7="",NA(),CB7)</f>
        <v>160.19999999999999</v>
      </c>
      <c r="CC6" s="35">
        <f t="shared" ref="CC6:CK6" si="9">IF(CC7="",NA(),CC7)</f>
        <v>161.06</v>
      </c>
      <c r="CD6" s="35">
        <f t="shared" si="9"/>
        <v>163.16999999999999</v>
      </c>
      <c r="CE6" s="35">
        <f t="shared" si="9"/>
        <v>157.34</v>
      </c>
      <c r="CF6" s="35">
        <f t="shared" si="9"/>
        <v>171.38</v>
      </c>
      <c r="CG6" s="35">
        <f t="shared" si="9"/>
        <v>150.75</v>
      </c>
      <c r="CH6" s="35">
        <f t="shared" si="9"/>
        <v>147.29</v>
      </c>
      <c r="CI6" s="35">
        <f t="shared" si="9"/>
        <v>143.15</v>
      </c>
      <c r="CJ6" s="35">
        <f t="shared" si="9"/>
        <v>141.11000000000001</v>
      </c>
      <c r="CK6" s="35">
        <f t="shared" si="9"/>
        <v>144.79</v>
      </c>
      <c r="CL6" s="34" t="str">
        <f>IF(CL7="","",IF(CL7="-","【-】","【"&amp;SUBSTITUTE(TEXT(CL7,"#,##0.00"),"-","△")&amp;"】"))</f>
        <v>【136.39】</v>
      </c>
      <c r="CM6" s="35">
        <f>IF(CM7="",NA(),CM7)</f>
        <v>77.55</v>
      </c>
      <c r="CN6" s="35">
        <f t="shared" ref="CN6:CV6" si="10">IF(CN7="",NA(),CN7)</f>
        <v>77.849999999999994</v>
      </c>
      <c r="CO6" s="35">
        <f t="shared" si="10"/>
        <v>77.25</v>
      </c>
      <c r="CP6" s="35">
        <f t="shared" si="10"/>
        <v>67.31</v>
      </c>
      <c r="CQ6" s="35">
        <f t="shared" si="10"/>
        <v>68.05</v>
      </c>
      <c r="CR6" s="35">
        <f t="shared" si="10"/>
        <v>61.1</v>
      </c>
      <c r="CS6" s="35">
        <f t="shared" si="10"/>
        <v>61.03</v>
      </c>
      <c r="CT6" s="35">
        <f t="shared" si="10"/>
        <v>62.5</v>
      </c>
      <c r="CU6" s="35">
        <f t="shared" si="10"/>
        <v>63.26</v>
      </c>
      <c r="CV6" s="35">
        <f t="shared" si="10"/>
        <v>61.54</v>
      </c>
      <c r="CW6" s="34" t="str">
        <f>IF(CW7="","",IF(CW7="-","【-】","【"&amp;SUBSTITUTE(TEXT(CW7,"#,##0.00"),"-","△")&amp;"】"))</f>
        <v>【60.13】</v>
      </c>
      <c r="CX6" s="35">
        <f>IF(CX7="",NA(),CX7)</f>
        <v>91.67</v>
      </c>
      <c r="CY6" s="35">
        <f t="shared" ref="CY6:DG6" si="11">IF(CY7="",NA(),CY7)</f>
        <v>91.94</v>
      </c>
      <c r="CZ6" s="35">
        <f t="shared" si="11"/>
        <v>92.26</v>
      </c>
      <c r="DA6" s="35">
        <f t="shared" si="11"/>
        <v>91.95</v>
      </c>
      <c r="DB6" s="35">
        <f t="shared" si="11"/>
        <v>92.49</v>
      </c>
      <c r="DC6" s="35">
        <f t="shared" si="11"/>
        <v>93.47</v>
      </c>
      <c r="DD6" s="35">
        <f t="shared" si="11"/>
        <v>93.83</v>
      </c>
      <c r="DE6" s="35">
        <f t="shared" si="11"/>
        <v>93.88</v>
      </c>
      <c r="DF6" s="35">
        <f t="shared" si="11"/>
        <v>94.07</v>
      </c>
      <c r="DG6" s="35">
        <f t="shared" si="11"/>
        <v>94.13</v>
      </c>
      <c r="DH6" s="34" t="str">
        <f>IF(DH7="","",IF(DH7="-","【-】","【"&amp;SUBSTITUTE(TEXT(DH7,"#,##0.00"),"-","△")&amp;"】"))</f>
        <v>【95.06】</v>
      </c>
      <c r="DI6" s="35">
        <f>IF(DI7="",NA(),DI7)</f>
        <v>5.17</v>
      </c>
      <c r="DJ6" s="35">
        <f t="shared" ref="DJ6:DR6" si="12">IF(DJ7="",NA(),DJ7)</f>
        <v>12.36</v>
      </c>
      <c r="DK6" s="35">
        <f t="shared" si="12"/>
        <v>14.8</v>
      </c>
      <c r="DL6" s="35">
        <f t="shared" si="12"/>
        <v>15.9</v>
      </c>
      <c r="DM6" s="35">
        <f t="shared" si="12"/>
        <v>18.73</v>
      </c>
      <c r="DN6" s="35">
        <f t="shared" si="12"/>
        <v>16.57</v>
      </c>
      <c r="DO6" s="35">
        <f t="shared" si="12"/>
        <v>28.06</v>
      </c>
      <c r="DP6" s="35">
        <f t="shared" si="12"/>
        <v>29.48</v>
      </c>
      <c r="DQ6" s="35">
        <f t="shared" si="12"/>
        <v>28.95</v>
      </c>
      <c r="DR6" s="35">
        <f t="shared" si="12"/>
        <v>30.11</v>
      </c>
      <c r="DS6" s="34" t="str">
        <f>IF(DS7="","",IF(DS7="-","【-】","【"&amp;SUBSTITUTE(TEXT(DS7,"#,##0.00"),"-","△")&amp;"】"))</f>
        <v>【38.13】</v>
      </c>
      <c r="DT6" s="35">
        <f>IF(DT7="",NA(),DT7)</f>
        <v>12.65</v>
      </c>
      <c r="DU6" s="35">
        <f t="shared" ref="DU6:EC6" si="13">IF(DU7="",NA(),DU7)</f>
        <v>13.98</v>
      </c>
      <c r="DV6" s="35">
        <f t="shared" si="13"/>
        <v>16.670000000000002</v>
      </c>
      <c r="DW6" s="35">
        <f t="shared" si="13"/>
        <v>18.03</v>
      </c>
      <c r="DX6" s="35">
        <f t="shared" si="13"/>
        <v>18.79</v>
      </c>
      <c r="DY6" s="35">
        <f t="shared" si="13"/>
        <v>3.11</v>
      </c>
      <c r="DZ6" s="35">
        <f t="shared" si="13"/>
        <v>3.32</v>
      </c>
      <c r="EA6" s="35">
        <f t="shared" si="13"/>
        <v>3.89</v>
      </c>
      <c r="EB6" s="35">
        <f t="shared" si="13"/>
        <v>4.07</v>
      </c>
      <c r="EC6" s="35">
        <f t="shared" si="13"/>
        <v>4.54</v>
      </c>
      <c r="ED6" s="34" t="str">
        <f>IF(ED7="","",IF(ED7="-","【-】","【"&amp;SUBSTITUTE(TEXT(ED7,"#,##0.00"),"-","△")&amp;"】"))</f>
        <v>【5.37】</v>
      </c>
      <c r="EE6" s="35">
        <f>IF(EE7="",NA(),EE7)</f>
        <v>0.01</v>
      </c>
      <c r="EF6" s="35">
        <f t="shared" ref="EF6:EN6" si="14">IF(EF7="",NA(),EF7)</f>
        <v>0.03</v>
      </c>
      <c r="EG6" s="35">
        <f t="shared" si="14"/>
        <v>0.03</v>
      </c>
      <c r="EH6" s="35">
        <f t="shared" si="14"/>
        <v>0.13</v>
      </c>
      <c r="EI6" s="35">
        <f t="shared" si="14"/>
        <v>0.38</v>
      </c>
      <c r="EJ6" s="35">
        <f t="shared" si="14"/>
        <v>0.1</v>
      </c>
      <c r="EK6" s="35">
        <f t="shared" si="14"/>
        <v>0.11</v>
      </c>
      <c r="EL6" s="35">
        <f t="shared" si="14"/>
        <v>0.12</v>
      </c>
      <c r="EM6" s="35">
        <f t="shared" si="14"/>
        <v>0.13</v>
      </c>
      <c r="EN6" s="35">
        <f t="shared" si="14"/>
        <v>0.17</v>
      </c>
      <c r="EO6" s="34" t="str">
        <f>IF(EO7="","",IF(EO7="-","【-】","【"&amp;SUBSTITUTE(TEXT(EO7,"#,##0.00"),"-","△")&amp;"】"))</f>
        <v>【0.23】</v>
      </c>
    </row>
    <row r="7" spans="1:148" s="36" customFormat="1" x14ac:dyDescent="0.15">
      <c r="A7" s="28"/>
      <c r="B7" s="37">
        <v>2017</v>
      </c>
      <c r="C7" s="37">
        <v>372013</v>
      </c>
      <c r="D7" s="37">
        <v>46</v>
      </c>
      <c r="E7" s="37">
        <v>17</v>
      </c>
      <c r="F7" s="37">
        <v>1</v>
      </c>
      <c r="G7" s="37">
        <v>0</v>
      </c>
      <c r="H7" s="37" t="s">
        <v>108</v>
      </c>
      <c r="I7" s="37" t="s">
        <v>109</v>
      </c>
      <c r="J7" s="37" t="s">
        <v>110</v>
      </c>
      <c r="K7" s="37" t="s">
        <v>111</v>
      </c>
      <c r="L7" s="37" t="s">
        <v>112</v>
      </c>
      <c r="M7" s="37" t="s">
        <v>113</v>
      </c>
      <c r="N7" s="38" t="s">
        <v>114</v>
      </c>
      <c r="O7" s="38">
        <v>55.09</v>
      </c>
      <c r="P7" s="38">
        <v>61.24</v>
      </c>
      <c r="Q7" s="38">
        <v>75</v>
      </c>
      <c r="R7" s="38">
        <v>2461</v>
      </c>
      <c r="S7" s="38">
        <v>429189</v>
      </c>
      <c r="T7" s="38">
        <v>375.41</v>
      </c>
      <c r="U7" s="38">
        <v>1143.25</v>
      </c>
      <c r="V7" s="38">
        <v>261158</v>
      </c>
      <c r="W7" s="38">
        <v>50.65</v>
      </c>
      <c r="X7" s="38">
        <v>5156.13</v>
      </c>
      <c r="Y7" s="38">
        <v>100.13</v>
      </c>
      <c r="Z7" s="38">
        <v>101.77</v>
      </c>
      <c r="AA7" s="38">
        <v>100.8</v>
      </c>
      <c r="AB7" s="38">
        <v>100.37</v>
      </c>
      <c r="AC7" s="38">
        <v>100</v>
      </c>
      <c r="AD7" s="38">
        <v>103.51</v>
      </c>
      <c r="AE7" s="38">
        <v>105.47</v>
      </c>
      <c r="AF7" s="38">
        <v>106.67</v>
      </c>
      <c r="AG7" s="38">
        <v>107.45</v>
      </c>
      <c r="AH7" s="38">
        <v>107.43</v>
      </c>
      <c r="AI7" s="38">
        <v>108.8</v>
      </c>
      <c r="AJ7" s="38">
        <v>0.11</v>
      </c>
      <c r="AK7" s="38">
        <v>0</v>
      </c>
      <c r="AL7" s="38">
        <v>0</v>
      </c>
      <c r="AM7" s="38">
        <v>3.83</v>
      </c>
      <c r="AN7" s="38">
        <v>0</v>
      </c>
      <c r="AO7" s="38">
        <v>11.76</v>
      </c>
      <c r="AP7" s="38">
        <v>13.3</v>
      </c>
      <c r="AQ7" s="38">
        <v>12.51</v>
      </c>
      <c r="AR7" s="38">
        <v>11.01</v>
      </c>
      <c r="AS7" s="38">
        <v>10.199999999999999</v>
      </c>
      <c r="AT7" s="38">
        <v>4.2699999999999996</v>
      </c>
      <c r="AU7" s="38">
        <v>140.22</v>
      </c>
      <c r="AV7" s="38">
        <v>38.68</v>
      </c>
      <c r="AW7" s="38">
        <v>51.97</v>
      </c>
      <c r="AX7" s="38">
        <v>46.73</v>
      </c>
      <c r="AY7" s="38">
        <v>54.71</v>
      </c>
      <c r="AZ7" s="38">
        <v>205.35</v>
      </c>
      <c r="BA7" s="38">
        <v>52.63</v>
      </c>
      <c r="BB7" s="38">
        <v>54.09</v>
      </c>
      <c r="BC7" s="38">
        <v>54.03</v>
      </c>
      <c r="BD7" s="38">
        <v>65.83</v>
      </c>
      <c r="BE7" s="38">
        <v>66.41</v>
      </c>
      <c r="BF7" s="38">
        <v>2068.9499999999998</v>
      </c>
      <c r="BG7" s="38">
        <v>2075.09</v>
      </c>
      <c r="BH7" s="38">
        <v>2071.73</v>
      </c>
      <c r="BI7" s="38">
        <v>2129.61</v>
      </c>
      <c r="BJ7" s="38">
        <v>2020.58</v>
      </c>
      <c r="BK7" s="38">
        <v>893.45</v>
      </c>
      <c r="BL7" s="38">
        <v>843.57</v>
      </c>
      <c r="BM7" s="38">
        <v>845.86</v>
      </c>
      <c r="BN7" s="38">
        <v>802.49</v>
      </c>
      <c r="BO7" s="38">
        <v>805.14</v>
      </c>
      <c r="BP7" s="38">
        <v>707.33</v>
      </c>
      <c r="BQ7" s="38">
        <v>91.91</v>
      </c>
      <c r="BR7" s="38">
        <v>90.87</v>
      </c>
      <c r="BS7" s="38">
        <v>88.74</v>
      </c>
      <c r="BT7" s="38">
        <v>91.39</v>
      </c>
      <c r="BU7" s="38">
        <v>84.82</v>
      </c>
      <c r="BV7" s="38">
        <v>95.24</v>
      </c>
      <c r="BW7" s="38">
        <v>99.86</v>
      </c>
      <c r="BX7" s="38">
        <v>101.88</v>
      </c>
      <c r="BY7" s="38">
        <v>103.18</v>
      </c>
      <c r="BZ7" s="38">
        <v>100.22</v>
      </c>
      <c r="CA7" s="38">
        <v>101.26</v>
      </c>
      <c r="CB7" s="38">
        <v>160.19999999999999</v>
      </c>
      <c r="CC7" s="38">
        <v>161.06</v>
      </c>
      <c r="CD7" s="38">
        <v>163.16999999999999</v>
      </c>
      <c r="CE7" s="38">
        <v>157.34</v>
      </c>
      <c r="CF7" s="38">
        <v>171.38</v>
      </c>
      <c r="CG7" s="38">
        <v>150.75</v>
      </c>
      <c r="CH7" s="38">
        <v>147.29</v>
      </c>
      <c r="CI7" s="38">
        <v>143.15</v>
      </c>
      <c r="CJ7" s="38">
        <v>141.11000000000001</v>
      </c>
      <c r="CK7" s="38">
        <v>144.79</v>
      </c>
      <c r="CL7" s="38">
        <v>136.38999999999999</v>
      </c>
      <c r="CM7" s="38">
        <v>77.55</v>
      </c>
      <c r="CN7" s="38">
        <v>77.849999999999994</v>
      </c>
      <c r="CO7" s="38">
        <v>77.25</v>
      </c>
      <c r="CP7" s="38">
        <v>67.31</v>
      </c>
      <c r="CQ7" s="38">
        <v>68.05</v>
      </c>
      <c r="CR7" s="38">
        <v>61.1</v>
      </c>
      <c r="CS7" s="38">
        <v>61.03</v>
      </c>
      <c r="CT7" s="38">
        <v>62.5</v>
      </c>
      <c r="CU7" s="38">
        <v>63.26</v>
      </c>
      <c r="CV7" s="38">
        <v>61.54</v>
      </c>
      <c r="CW7" s="38">
        <v>60.13</v>
      </c>
      <c r="CX7" s="38">
        <v>91.67</v>
      </c>
      <c r="CY7" s="38">
        <v>91.94</v>
      </c>
      <c r="CZ7" s="38">
        <v>92.26</v>
      </c>
      <c r="DA7" s="38">
        <v>91.95</v>
      </c>
      <c r="DB7" s="38">
        <v>92.49</v>
      </c>
      <c r="DC7" s="38">
        <v>93.47</v>
      </c>
      <c r="DD7" s="38">
        <v>93.83</v>
      </c>
      <c r="DE7" s="38">
        <v>93.88</v>
      </c>
      <c r="DF7" s="38">
        <v>94.07</v>
      </c>
      <c r="DG7" s="38">
        <v>94.13</v>
      </c>
      <c r="DH7" s="38">
        <v>95.06</v>
      </c>
      <c r="DI7" s="38">
        <v>5.17</v>
      </c>
      <c r="DJ7" s="38">
        <v>12.36</v>
      </c>
      <c r="DK7" s="38">
        <v>14.8</v>
      </c>
      <c r="DL7" s="38">
        <v>15.9</v>
      </c>
      <c r="DM7" s="38">
        <v>18.73</v>
      </c>
      <c r="DN7" s="38">
        <v>16.57</v>
      </c>
      <c r="DO7" s="38">
        <v>28.06</v>
      </c>
      <c r="DP7" s="38">
        <v>29.48</v>
      </c>
      <c r="DQ7" s="38">
        <v>28.95</v>
      </c>
      <c r="DR7" s="38">
        <v>30.11</v>
      </c>
      <c r="DS7" s="38">
        <v>38.130000000000003</v>
      </c>
      <c r="DT7" s="38">
        <v>12.65</v>
      </c>
      <c r="DU7" s="38">
        <v>13.98</v>
      </c>
      <c r="DV7" s="38">
        <v>16.670000000000002</v>
      </c>
      <c r="DW7" s="38">
        <v>18.03</v>
      </c>
      <c r="DX7" s="38">
        <v>18.79</v>
      </c>
      <c r="DY7" s="38">
        <v>3.11</v>
      </c>
      <c r="DZ7" s="38">
        <v>3.32</v>
      </c>
      <c r="EA7" s="38">
        <v>3.89</v>
      </c>
      <c r="EB7" s="38">
        <v>4.07</v>
      </c>
      <c r="EC7" s="38">
        <v>4.54</v>
      </c>
      <c r="ED7" s="38">
        <v>5.37</v>
      </c>
      <c r="EE7" s="38">
        <v>0.01</v>
      </c>
      <c r="EF7" s="38">
        <v>0.03</v>
      </c>
      <c r="EG7" s="38">
        <v>0.03</v>
      </c>
      <c r="EH7" s="38">
        <v>0.13</v>
      </c>
      <c r="EI7" s="38">
        <v>0.38</v>
      </c>
      <c r="EJ7" s="38">
        <v>0.1</v>
      </c>
      <c r="EK7" s="38">
        <v>0.11</v>
      </c>
      <c r="EL7" s="38">
        <v>0.12</v>
      </c>
      <c r="EM7" s="38">
        <v>0.13</v>
      </c>
      <c r="EN7" s="38">
        <v>0.17</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池田 浩一郎</cp:lastModifiedBy>
  <cp:lastPrinted>2019-01-29T05:15:39Z</cp:lastPrinted>
  <dcterms:created xsi:type="dcterms:W3CDTF">2018-12-03T08:51:06Z</dcterms:created>
  <dcterms:modified xsi:type="dcterms:W3CDTF">2019-01-29T05:15:41Z</dcterms:modified>
  <cp:category/>
</cp:coreProperties>
</file>