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nFo3wSV0bSfQhBjNzQ75bgHMHh+uaLeUtbfXRml5vSV+UsIJN/hJJB51gUXn+l6vEd3/CNk/ldwL1Y4UwyoJTg==" workbookSaltValue="7mvCMMb7OzxzSwP/LAJEpA==" workbookSpinCount="100000"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L10" i="4"/>
  <c r="AD10" i="4"/>
  <c r="P10" i="4"/>
  <c r="B10" i="4"/>
  <c r="BB8" i="4"/>
  <c r="AT8" i="4"/>
  <c r="W8" i="4"/>
  <c r="I8" i="4"/>
  <c r="B8" i="4"/>
  <c r="B6" i="4"/>
  <c r="C10" i="5" l="1"/>
  <c r="D10" i="5"/>
  <c r="E10" i="5"/>
  <c r="B10" i="5"/>
</calcChain>
</file>

<file path=xl/sharedStrings.xml><?xml version="1.0" encoding="utf-8"?>
<sst xmlns="http://schemas.openxmlformats.org/spreadsheetml/2006/main" count="259" uniqueCount="123">
  <si>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</si>
  <si>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</si>
  <si>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</si>
  <si>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</si>
  <si>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</si>
  <si>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</si>
  <si>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</si>
  <si>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</si>
  <si>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</si>
  <si>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</si>
  <si>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</si>
  <si>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</si>
  <si>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</si>
  <si>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</si>
  <si>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</si>
  <si>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</si>
  <si>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</si>
  <si>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</si>
  <si>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</si>
  <si>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</si>
  <si>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</si>
  <si>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</si>
  <si>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</si>
  <si>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</si>
  <si>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</si>
  <si>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</si>
  <si>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</si>
  <si>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</si>
  <si>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</si>
  <si>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</si>
  <si>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</si>
  <si>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</si>
  <si>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</si>
  <si>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</si>
  <si>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</si>
  <si>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</si>
  <si>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</si>
  <si>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</si>
  <si>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</si>
  <si>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</si>
  <si>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</si>
  <si>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</si>
  <si>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</si>
  <si>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</si>
  <si>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</si>
  <si>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</si>
  <si>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</si>
  <si>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</si>
  <si>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</si>
  <si>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</si>
  <si>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</si>
  <si>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</si>
  <si>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</si>
  <si>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</si>
  <si>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</si>
  <si>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</si>
  <si>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</si>
  <si>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</si>
  <si>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</si>
  <si>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</si>
  <si>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</si>
  <si>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</si>
  <si>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</si>
  <si>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</si>
  <si>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</si>
  <si>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</si>
  <si>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</si>
  <si>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</si>
  <si>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</si>
  <si>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</si>
  <si>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</si>
  <si>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</si>
  <si>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</si>
  <si>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</si>
  <si>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</si>
  <si>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</si>
  <si>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</si>
  <si>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</si>
  <si>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</si>
  <si>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</si>
  <si>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</si>
  <si>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</si>
  <si>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</si>
  <si>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</si>
  <si>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</si>
  <si>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</si>
  <si>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</si>
  <si>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</si>
  <si>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</si>
  <si>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</si>
  <si>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</si>
  <si>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</si>
  <si>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</si>
  <si>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</si>
  <si>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</si>
  <si>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</si>
  <si>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</si>
  <si>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</si>
  <si>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</si>
  <si>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</si>
  <si>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</si>
  <si>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</si>
  <si>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</si>
  <si>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</si>
  <si>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</si>
  <si>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</si>
  <si>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</si>
  <si>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</si>
  <si>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高松市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</si>
  <si>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</si>
  <si>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</si>
  <si>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</si>
  <si>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</si>
  <si>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</si>
  <si>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</si>
  <si>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</si>
  <si>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</si>
  <si>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</si>
  <si>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</si>
  <si>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</si>
  <si>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①経常収支比率は、使用料で回収できない経費を一般会計からの繰入金で全額繰り入れて賄っていることから、比率は１００％となっている。
⑤経費回収率が類似団体平均値より上回っている。これは、保守点検の委託を入札していることなどにより、維持管理費が抑えられており、その結果、⑥汚水処理原価が類似団体平均値を下回っていることが要因であると考えられる。
　その他の項目も含め、概ね類似団体平均値より良い数値が出ており、今後もこの状況を維持するため引き続き使用料確保の適正化と汚水処理原価の引き下げに努めていく。</t>
    <phoneticPr fontId="4"/>
  </si>
  <si>
    <t>　施設整備及び供用開始は平成１５年頃であり、耐用年数（３０年）の２分の１を経過しているが、定期的にメンテナンスを行い、良好な状態を保っている。</t>
    <phoneticPr fontId="4"/>
  </si>
  <si>
    <t>　特定地域生活排水処理事業の運営は歳入不足であり、その不足額については、一般会計繰入金により収支を合わせている。また過疎化の進んでいる地域のため、今後の利用者数の減少も見込まれており、歳入不足が深刻化する可能性がある。
　しかしながら、使用料改定等による経営状況の改善を行うことは、負担の増大から使用者数の減少を伴う恐れがあるため現状では非常に難しく、現状の維持に努めていく。また、個別の合併処理浄化槽であるため、ある一定の期間経過後は個々の利用者へ譲渡するなど、平成２７年度に改定した高松市上下水道事業基本計画（経営戦略）を基本指針とした運用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</si>
</sst>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318016"/>
        <c:axId val="1173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7318016"/>
        <c:axId val="117319936"/>
      </c:lineChart>
      <c:dateAx>
        <c:axId val="117318016"/>
        <c:scaling>
          <c:orientation val="minMax"/>
        </c:scaling>
        <c:delete val="1"/>
        <c:axPos val="b"/>
        <c:numFmt formatCode="ge" sourceLinked="1"/>
        <c:majorTickMark val="none"/>
        <c:minorTickMark val="none"/>
        <c:tickLblPos val="none"/>
        <c:crossAx val="117319936"/>
        <c:crosses val="autoZero"/>
        <c:auto val="1"/>
        <c:lblOffset val="100"/>
        <c:baseTimeUnit val="years"/>
      </c:dateAx>
      <c:valAx>
        <c:axId val="1173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formatCode="#,##0.00;&quot;△&quot;#,##0.00;&quot;-&quot;">
                  <c:v>100</c:v>
                </c:pt>
                <c:pt idx="3">
                  <c:v>0</c:v>
                </c:pt>
                <c:pt idx="4" formatCode="#,##0.00;&quot;△&quot;#,##0.00;&quot;-&quot;">
                  <c:v>96.15</c:v>
                </c:pt>
              </c:numCache>
            </c:numRef>
          </c:val>
        </c:ser>
        <c:dLbls>
          <c:showLegendKey val="0"/>
          <c:showVal val="0"/>
          <c:showCatName val="0"/>
          <c:showSerName val="0"/>
          <c:showPercent val="0"/>
          <c:showBubbleSize val="0"/>
        </c:dLbls>
        <c:gapWidth val="150"/>
        <c:axId val="117953280"/>
        <c:axId val="117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17953280"/>
        <c:axId val="117955200"/>
      </c:lineChart>
      <c:dateAx>
        <c:axId val="117953280"/>
        <c:scaling>
          <c:orientation val="minMax"/>
        </c:scaling>
        <c:delete val="1"/>
        <c:axPos val="b"/>
        <c:numFmt formatCode="ge" sourceLinked="1"/>
        <c:majorTickMark val="none"/>
        <c:minorTickMark val="none"/>
        <c:tickLblPos val="none"/>
        <c:crossAx val="117955200"/>
        <c:crosses val="autoZero"/>
        <c:auto val="1"/>
        <c:lblOffset val="100"/>
        <c:baseTimeUnit val="years"/>
      </c:dateAx>
      <c:valAx>
        <c:axId val="117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8010240"/>
        <c:axId val="1180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18010240"/>
        <c:axId val="118012160"/>
      </c:lineChart>
      <c:dateAx>
        <c:axId val="118010240"/>
        <c:scaling>
          <c:orientation val="minMax"/>
        </c:scaling>
        <c:delete val="1"/>
        <c:axPos val="b"/>
        <c:numFmt formatCode="ge" sourceLinked="1"/>
        <c:majorTickMark val="none"/>
        <c:minorTickMark val="none"/>
        <c:tickLblPos val="none"/>
        <c:crossAx val="118012160"/>
        <c:crosses val="autoZero"/>
        <c:auto val="1"/>
        <c:lblOffset val="100"/>
        <c:baseTimeUnit val="years"/>
      </c:dateAx>
      <c:valAx>
        <c:axId val="1180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7342208"/>
        <c:axId val="1173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117342208"/>
        <c:axId val="117344128"/>
      </c:lineChart>
      <c:dateAx>
        <c:axId val="117342208"/>
        <c:scaling>
          <c:orientation val="minMax"/>
        </c:scaling>
        <c:delete val="1"/>
        <c:axPos val="b"/>
        <c:numFmt formatCode="ge" sourceLinked="1"/>
        <c:majorTickMark val="none"/>
        <c:minorTickMark val="none"/>
        <c:tickLblPos val="none"/>
        <c:crossAx val="117344128"/>
        <c:crosses val="autoZero"/>
        <c:auto val="1"/>
        <c:lblOffset val="100"/>
        <c:baseTimeUnit val="years"/>
      </c:dateAx>
      <c:valAx>
        <c:axId val="1173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4.25</c:v>
                </c:pt>
                <c:pt idx="1">
                  <c:v>6.37</c:v>
                </c:pt>
                <c:pt idx="2">
                  <c:v>16.87</c:v>
                </c:pt>
                <c:pt idx="3">
                  <c:v>21.09</c:v>
                </c:pt>
                <c:pt idx="4">
                  <c:v>25.31</c:v>
                </c:pt>
              </c:numCache>
            </c:numRef>
          </c:val>
        </c:ser>
        <c:dLbls>
          <c:showLegendKey val="0"/>
          <c:showVal val="0"/>
          <c:showCatName val="0"/>
          <c:showSerName val="0"/>
          <c:showPercent val="0"/>
          <c:showBubbleSize val="0"/>
        </c:dLbls>
        <c:gapWidth val="150"/>
        <c:axId val="117357952"/>
        <c:axId val="1173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117357952"/>
        <c:axId val="117368320"/>
      </c:lineChart>
      <c:dateAx>
        <c:axId val="117357952"/>
        <c:scaling>
          <c:orientation val="minMax"/>
        </c:scaling>
        <c:delete val="1"/>
        <c:axPos val="b"/>
        <c:numFmt formatCode="ge" sourceLinked="1"/>
        <c:majorTickMark val="none"/>
        <c:minorTickMark val="none"/>
        <c:tickLblPos val="none"/>
        <c:crossAx val="117368320"/>
        <c:crosses val="autoZero"/>
        <c:auto val="1"/>
        <c:lblOffset val="100"/>
        <c:baseTimeUnit val="years"/>
      </c:dateAx>
      <c:valAx>
        <c:axId val="117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394432"/>
        <c:axId val="1174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7394432"/>
        <c:axId val="117400704"/>
      </c:lineChart>
      <c:dateAx>
        <c:axId val="117394432"/>
        <c:scaling>
          <c:orientation val="minMax"/>
        </c:scaling>
        <c:delete val="1"/>
        <c:axPos val="b"/>
        <c:numFmt formatCode="ge" sourceLinked="1"/>
        <c:majorTickMark val="none"/>
        <c:minorTickMark val="none"/>
        <c:tickLblPos val="none"/>
        <c:crossAx val="117400704"/>
        <c:crosses val="autoZero"/>
        <c:auto val="1"/>
        <c:lblOffset val="100"/>
        <c:baseTimeUnit val="years"/>
      </c:dateAx>
      <c:valAx>
        <c:axId val="117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426816"/>
        <c:axId val="1174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117426816"/>
        <c:axId val="117433088"/>
      </c:lineChart>
      <c:dateAx>
        <c:axId val="117426816"/>
        <c:scaling>
          <c:orientation val="minMax"/>
        </c:scaling>
        <c:delete val="1"/>
        <c:axPos val="b"/>
        <c:numFmt formatCode="ge" sourceLinked="1"/>
        <c:majorTickMark val="none"/>
        <c:minorTickMark val="none"/>
        <c:tickLblPos val="none"/>
        <c:crossAx val="117433088"/>
        <c:crosses val="autoZero"/>
        <c:auto val="1"/>
        <c:lblOffset val="100"/>
        <c:baseTimeUnit val="years"/>
      </c:dateAx>
      <c:valAx>
        <c:axId val="1174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607.01</c:v>
                </c:pt>
                <c:pt idx="3">
                  <c:v>1580.42</c:v>
                </c:pt>
                <c:pt idx="4">
                  <c:v>2019.6</c:v>
                </c:pt>
              </c:numCache>
            </c:numRef>
          </c:val>
        </c:ser>
        <c:dLbls>
          <c:showLegendKey val="0"/>
          <c:showVal val="0"/>
          <c:showCatName val="0"/>
          <c:showSerName val="0"/>
          <c:showPercent val="0"/>
          <c:showBubbleSize val="0"/>
        </c:dLbls>
        <c:gapWidth val="150"/>
        <c:axId val="117455104"/>
        <c:axId val="1174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117455104"/>
        <c:axId val="117469568"/>
      </c:lineChart>
      <c:dateAx>
        <c:axId val="117455104"/>
        <c:scaling>
          <c:orientation val="minMax"/>
        </c:scaling>
        <c:delete val="1"/>
        <c:axPos val="b"/>
        <c:numFmt formatCode="ge" sourceLinked="1"/>
        <c:majorTickMark val="none"/>
        <c:minorTickMark val="none"/>
        <c:tickLblPos val="none"/>
        <c:crossAx val="117469568"/>
        <c:crosses val="autoZero"/>
        <c:auto val="1"/>
        <c:lblOffset val="100"/>
        <c:baseTimeUnit val="years"/>
      </c:dateAx>
      <c:valAx>
        <c:axId val="1174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239.97</c:v>
                </c:pt>
                <c:pt idx="1">
                  <c:v>234.82</c:v>
                </c:pt>
                <c:pt idx="2">
                  <c:v>223.59</c:v>
                </c:pt>
                <c:pt idx="3">
                  <c:v>204.28</c:v>
                </c:pt>
                <c:pt idx="4" formatCode="#,##0.00;&quot;△&quot;#,##0.00">
                  <c:v>210.63</c:v>
                </c:pt>
              </c:numCache>
            </c:numRef>
          </c:val>
        </c:ser>
        <c:dLbls>
          <c:showLegendKey val="0"/>
          <c:showVal val="0"/>
          <c:showCatName val="0"/>
          <c:showSerName val="0"/>
          <c:showPercent val="0"/>
          <c:showBubbleSize val="0"/>
        </c:dLbls>
        <c:gapWidth val="150"/>
        <c:axId val="117839744"/>
        <c:axId val="1178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17839744"/>
        <c:axId val="117841920"/>
      </c:lineChart>
      <c:dateAx>
        <c:axId val="117839744"/>
        <c:scaling>
          <c:orientation val="minMax"/>
        </c:scaling>
        <c:delete val="1"/>
        <c:axPos val="b"/>
        <c:numFmt formatCode="ge" sourceLinked="1"/>
        <c:majorTickMark val="none"/>
        <c:minorTickMark val="none"/>
        <c:tickLblPos val="none"/>
        <c:crossAx val="117841920"/>
        <c:crosses val="autoZero"/>
        <c:auto val="1"/>
        <c:lblOffset val="100"/>
        <c:baseTimeUnit val="years"/>
      </c:dateAx>
      <c:valAx>
        <c:axId val="1178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62.19</c:v>
                </c:pt>
                <c:pt idx="1">
                  <c:v>73.209999999999994</c:v>
                </c:pt>
                <c:pt idx="2">
                  <c:v>73.2</c:v>
                </c:pt>
                <c:pt idx="3">
                  <c:v>84.56</c:v>
                </c:pt>
                <c:pt idx="4">
                  <c:v>80.91</c:v>
                </c:pt>
              </c:numCache>
            </c:numRef>
          </c:val>
        </c:ser>
        <c:dLbls>
          <c:showLegendKey val="0"/>
          <c:showVal val="0"/>
          <c:showCatName val="0"/>
          <c:showSerName val="0"/>
          <c:showPercent val="0"/>
          <c:showBubbleSize val="0"/>
        </c:dLbls>
        <c:gapWidth val="150"/>
        <c:axId val="117872128"/>
        <c:axId val="1178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17872128"/>
        <c:axId val="117874048"/>
      </c:lineChart>
      <c:dateAx>
        <c:axId val="117872128"/>
        <c:scaling>
          <c:orientation val="minMax"/>
        </c:scaling>
        <c:delete val="1"/>
        <c:axPos val="b"/>
        <c:numFmt formatCode="ge" sourceLinked="1"/>
        <c:majorTickMark val="none"/>
        <c:minorTickMark val="none"/>
        <c:tickLblPos val="none"/>
        <c:crossAx val="117874048"/>
        <c:crosses val="autoZero"/>
        <c:auto val="1"/>
        <c:lblOffset val="100"/>
        <c:baseTimeUnit val="years"/>
      </c:dateAx>
      <c:valAx>
        <c:axId val="1178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228.85</c:v>
                </c:pt>
                <c:pt idx="1">
                  <c:v>186.19</c:v>
                </c:pt>
                <c:pt idx="2">
                  <c:v>191.45</c:v>
                </c:pt>
                <c:pt idx="3">
                  <c:v>179.07</c:v>
                </c:pt>
                <c:pt idx="4">
                  <c:v>174.21</c:v>
                </c:pt>
              </c:numCache>
            </c:numRef>
          </c:val>
        </c:ser>
        <c:dLbls>
          <c:showLegendKey val="0"/>
          <c:showVal val="0"/>
          <c:showCatName val="0"/>
          <c:showSerName val="0"/>
          <c:showPercent val="0"/>
          <c:showBubbleSize val="0"/>
        </c:dLbls>
        <c:gapWidth val="150"/>
        <c:axId val="117908608"/>
        <c:axId val="1179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17908608"/>
        <c:axId val="117910528"/>
      </c:lineChart>
      <c:dateAx>
        <c:axId val="117908608"/>
        <c:scaling>
          <c:orientation val="minMax"/>
        </c:scaling>
        <c:delete val="1"/>
        <c:axPos val="b"/>
        <c:numFmt formatCode="ge" sourceLinked="1"/>
        <c:majorTickMark val="none"/>
        <c:minorTickMark val="none"/>
        <c:tickLblPos val="none"/>
        <c:crossAx val="117910528"/>
        <c:crosses val="autoZero"/>
        <c:auto val="1"/>
        <c:lblOffset val="100"/>
        <c:baseTimeUnit val="years"/>
      </c:dateAx>
      <c:valAx>
        <c:axId val="1179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28"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香川県　高松市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
        <v>119</v>
      </c>
      <c r="AE8" s="50"/>
      <c r="AF8" s="50"/>
      <c r="AG8" s="50"/>
      <c r="AH8" s="50"/>
      <c r="AI8" s="50"/>
      <c r="AJ8" s="50"/>
      <c r="AK8" s="4"/>
      <c r="AL8" s="51">
        <f>データ!S6</f>
        <v>429242</v>
      </c>
      <c r="AM8" s="51"/>
      <c r="AN8" s="51"/>
      <c r="AO8" s="51"/>
      <c r="AP8" s="51"/>
      <c r="AQ8" s="51"/>
      <c r="AR8" s="51"/>
      <c r="AS8" s="51"/>
      <c r="AT8" s="46">
        <f>データ!T6</f>
        <v>375.41</v>
      </c>
      <c r="AU8" s="46"/>
      <c r="AV8" s="46"/>
      <c r="AW8" s="46"/>
      <c r="AX8" s="46"/>
      <c r="AY8" s="46"/>
      <c r="AZ8" s="46"/>
      <c r="BA8" s="46"/>
      <c r="BB8" s="46">
        <f>データ!U6</f>
        <v>1143.4000000000001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82.93</v>
      </c>
      <c r="J10" s="46"/>
      <c r="K10" s="46"/>
      <c r="L10" s="46"/>
      <c r="M10" s="46"/>
      <c r="N10" s="46"/>
      <c r="O10" s="46"/>
      <c r="P10" s="46">
        <f>データ!P6</f>
        <v>0.03</v>
      </c>
      <c r="Q10" s="46"/>
      <c r="R10" s="46"/>
      <c r="S10" s="46"/>
      <c r="T10" s="46"/>
      <c r="U10" s="46"/>
      <c r="V10" s="46"/>
      <c r="W10" s="46">
        <f>データ!Q6</f>
        <v>100</v>
      </c>
      <c r="X10" s="46"/>
      <c r="Y10" s="46"/>
      <c r="Z10" s="46"/>
      <c r="AA10" s="46"/>
      <c r="AB10" s="46"/>
      <c r="AC10" s="46"/>
      <c r="AD10" s="51">
        <f>データ!R6</f>
        <v>3672</v>
      </c>
      <c r="AE10" s="51"/>
      <c r="AF10" s="51"/>
      <c r="AG10" s="51"/>
      <c r="AH10" s="51"/>
      <c r="AI10" s="51"/>
      <c r="AJ10" s="51"/>
      <c r="AK10" s="2"/>
      <c r="AL10" s="51">
        <f>データ!V6</f>
        <v>118</v>
      </c>
      <c r="AM10" s="51"/>
      <c r="AN10" s="51"/>
      <c r="AO10" s="51"/>
      <c r="AP10" s="51"/>
      <c r="AQ10" s="51"/>
      <c r="AR10" s="51"/>
      <c r="AS10" s="51"/>
      <c r="AT10" s="46">
        <f>データ!W6</f>
        <v>11.52</v>
      </c>
      <c r="AU10" s="46"/>
      <c r="AV10" s="46"/>
      <c r="AW10" s="46"/>
      <c r="AX10" s="46"/>
      <c r="AY10" s="46"/>
      <c r="AZ10" s="46"/>
      <c r="BA10" s="46"/>
      <c r="BB10" s="46">
        <f>データ!X6</f>
        <v>10.24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algorithmName="SHA-512" hashValue="FB4LLxxAdB3No+UPAz1loUw+wQuJdn09VgDoSiLfJnt6OrDsURkrdUlN6ArUcXZ/UY4l+NUKVD9rd8zDI6LJDQ==" saltValue="2YtI6+yRWf+aEr2oDk2o1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AZ1" workbookViewId="0">
      <selection activeCell="BJ8" sqref="BJ8"/>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372013</v>
      </c>
      <c r="D6" s="34">
        <f t="shared" si="3"/>
        <v>46</v>
      </c>
      <c r="E6" s="34">
        <f t="shared" si="3"/>
        <v>18</v>
      </c>
      <c r="F6" s="34">
        <f t="shared" si="3"/>
        <v>0</v>
      </c>
      <c r="G6" s="34">
        <f t="shared" si="3"/>
        <v>0</v>
      </c>
      <c r="H6" s="34" t="str">
        <f t="shared" si="3"/>
        <v>香川県　高松市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82.93</v>
      </c>
      <c r="P6" s="35">
        <f t="shared" si="3"/>
        <v>0.03</v>
      </c>
      <c r="Q6" s="35">
        <f t="shared" si="3"/>
        <v>100</v>
      </c>
      <c r="R6" s="35">
        <f t="shared" si="3"/>
        <v>3672</v>
      </c>
      <c r="S6" s="35">
        <f t="shared" si="3"/>
        <v>429242</v>
      </c>
      <c r="T6" s="35">
        <f t="shared" si="3"/>
        <v>375.41</v>
      </c>
      <c r="U6" s="35">
        <f t="shared" si="3"/>
        <v>1143.4000000000001</v>
      </c>
      <c r="V6" s="35">
        <f t="shared" si="3"/>
        <v>118</v>
      </c>
      <c r="W6" s="35">
        <f t="shared" si="3"/>
        <v>11.52</v>
      </c>
      <c r="X6" s="35">
        <f t="shared" si="3"/>
        <v>10.24</v>
      </c>
      <c r="Y6" s="36">
        <f>IF(Y7="",NA(),Y7)</f>
        <v>100</v>
      </c>
      <c r="Z6" s="36">
        <f t="shared" ref="Z6:AH6" si="4">IF(Z7="",NA(),Z7)</f>
        <v>100</v>
      </c>
      <c r="AA6" s="36">
        <f t="shared" si="4"/>
        <v>100</v>
      </c>
      <c r="AB6" s="36">
        <f t="shared" si="4"/>
        <v>100</v>
      </c>
      <c r="AC6" s="36">
        <f t="shared" si="4"/>
        <v>100</v>
      </c>
      <c r="AD6" s="36">
        <f t="shared" si="4"/>
        <v>97.09</v>
      </c>
      <c r="AE6" s="36">
        <f t="shared" si="4"/>
        <v>89.7</v>
      </c>
      <c r="AF6" s="36">
        <f t="shared" si="4"/>
        <v>90.66</v>
      </c>
      <c r="AG6" s="36">
        <f t="shared" si="4"/>
        <v>89.69</v>
      </c>
      <c r="AH6" s="36">
        <f t="shared" si="4"/>
        <v>85.72</v>
      </c>
      <c r="AI6" s="35" t="str">
        <f>IF(AI7="","",IF(AI7="-","【-】","【"&amp;SUBSTITUTE(TEXT(AI7,"#,##0.00"),"-","△")&amp;"】"))</f>
        <v>【80.96】</v>
      </c>
      <c r="AJ6" s="35">
        <f>IF(AJ7="",NA(),AJ7)</f>
        <v>0</v>
      </c>
      <c r="AK6" s="35">
        <f t="shared" ref="AK6:AS6" si="5">IF(AK7="",NA(),AK7)</f>
        <v>0</v>
      </c>
      <c r="AL6" s="35">
        <f t="shared" si="5"/>
        <v>0</v>
      </c>
      <c r="AM6" s="35">
        <f t="shared" si="5"/>
        <v>0</v>
      </c>
      <c r="AN6" s="35">
        <f t="shared" si="5"/>
        <v>0</v>
      </c>
      <c r="AO6" s="36">
        <f t="shared" si="5"/>
        <v>42.06</v>
      </c>
      <c r="AP6" s="36">
        <f t="shared" si="5"/>
        <v>76.069999999999993</v>
      </c>
      <c r="AQ6" s="36">
        <f t="shared" si="5"/>
        <v>91.1</v>
      </c>
      <c r="AR6" s="36">
        <f t="shared" si="5"/>
        <v>124.89</v>
      </c>
      <c r="AS6" s="36">
        <f t="shared" si="5"/>
        <v>129.72999999999999</v>
      </c>
      <c r="AT6" s="35" t="str">
        <f>IF(AT7="","",IF(AT7="-","【-】","【"&amp;SUBSTITUTE(TEXT(AT7,"#,##0.00"),"-","△")&amp;"】"))</f>
        <v>【213.56】</v>
      </c>
      <c r="AU6" s="36" t="str">
        <f>IF(AU7="",NA(),AU7)</f>
        <v>-</v>
      </c>
      <c r="AV6" s="36" t="str">
        <f t="shared" ref="AV6:BD6" si="6">IF(AV7="",NA(),AV7)</f>
        <v>-</v>
      </c>
      <c r="AW6" s="36">
        <f t="shared" si="6"/>
        <v>607.01</v>
      </c>
      <c r="AX6" s="36">
        <f t="shared" si="6"/>
        <v>1580.42</v>
      </c>
      <c r="AY6" s="36">
        <f t="shared" si="6"/>
        <v>2019.6</v>
      </c>
      <c r="AZ6" s="36">
        <f t="shared" si="6"/>
        <v>701.64</v>
      </c>
      <c r="BA6" s="36">
        <f t="shared" si="6"/>
        <v>377.59</v>
      </c>
      <c r="BB6" s="36">
        <f t="shared" si="6"/>
        <v>247.48</v>
      </c>
      <c r="BC6" s="36">
        <f t="shared" si="6"/>
        <v>221.76</v>
      </c>
      <c r="BD6" s="36">
        <f t="shared" si="6"/>
        <v>180.07</v>
      </c>
      <c r="BE6" s="35" t="str">
        <f>IF(BE7="","",IF(BE7="-","【-】","【"&amp;SUBSTITUTE(TEXT(BE7,"#,##0.00"),"-","△")&amp;"】"))</f>
        <v>【141.07】</v>
      </c>
      <c r="BF6" s="36">
        <f>IF(BF7="",NA(),BF7)</f>
        <v>239.97</v>
      </c>
      <c r="BG6" s="36">
        <f t="shared" ref="BG6:BO6" si="7">IF(BG7="",NA(),BG7)</f>
        <v>234.82</v>
      </c>
      <c r="BH6" s="36">
        <f t="shared" si="7"/>
        <v>223.59</v>
      </c>
      <c r="BI6" s="36">
        <f t="shared" si="7"/>
        <v>204.28</v>
      </c>
      <c r="BJ6" s="35">
        <f t="shared" si="7"/>
        <v>210.63</v>
      </c>
      <c r="BK6" s="36">
        <f t="shared" si="7"/>
        <v>430.64</v>
      </c>
      <c r="BL6" s="36">
        <f t="shared" si="7"/>
        <v>446.63</v>
      </c>
      <c r="BM6" s="36">
        <f t="shared" si="7"/>
        <v>416.91</v>
      </c>
      <c r="BN6" s="36">
        <f t="shared" si="7"/>
        <v>392.19</v>
      </c>
      <c r="BO6" s="36">
        <f t="shared" si="7"/>
        <v>413.5</v>
      </c>
      <c r="BP6" s="35" t="str">
        <f>IF(BP7="","",IF(BP7="-","【-】","【"&amp;SUBSTITUTE(TEXT(BP7,"#,##0.00"),"-","△")&amp;"】"))</f>
        <v>【346.13】</v>
      </c>
      <c r="BQ6" s="36">
        <f>IF(BQ7="",NA(),BQ7)</f>
        <v>62.19</v>
      </c>
      <c r="BR6" s="36">
        <f t="shared" ref="BR6:BZ6" si="8">IF(BR7="",NA(),BR7)</f>
        <v>73.209999999999994</v>
      </c>
      <c r="BS6" s="36">
        <f t="shared" si="8"/>
        <v>73.2</v>
      </c>
      <c r="BT6" s="36">
        <f t="shared" si="8"/>
        <v>84.56</v>
      </c>
      <c r="BU6" s="36">
        <f t="shared" si="8"/>
        <v>80.91</v>
      </c>
      <c r="BV6" s="36">
        <f t="shared" si="8"/>
        <v>58.78</v>
      </c>
      <c r="BW6" s="36">
        <f t="shared" si="8"/>
        <v>58.53</v>
      </c>
      <c r="BX6" s="36">
        <f t="shared" si="8"/>
        <v>57.93</v>
      </c>
      <c r="BY6" s="36">
        <f t="shared" si="8"/>
        <v>57.03</v>
      </c>
      <c r="BZ6" s="36">
        <f t="shared" si="8"/>
        <v>55.84</v>
      </c>
      <c r="CA6" s="35" t="str">
        <f>IF(CA7="","",IF(CA7="-","【-】","【"&amp;SUBSTITUTE(TEXT(CA7,"#,##0.00"),"-","△")&amp;"】"))</f>
        <v>【59.83】</v>
      </c>
      <c r="CB6" s="36">
        <f>IF(CB7="",NA(),CB7)</f>
        <v>228.85</v>
      </c>
      <c r="CC6" s="36">
        <f t="shared" ref="CC6:CK6" si="9">IF(CC7="",NA(),CC7)</f>
        <v>186.19</v>
      </c>
      <c r="CD6" s="36">
        <f t="shared" si="9"/>
        <v>191.45</v>
      </c>
      <c r="CE6" s="36">
        <f t="shared" si="9"/>
        <v>179.07</v>
      </c>
      <c r="CF6" s="36">
        <f t="shared" si="9"/>
        <v>174.21</v>
      </c>
      <c r="CG6" s="36">
        <f t="shared" si="9"/>
        <v>257.02999999999997</v>
      </c>
      <c r="CH6" s="36">
        <f t="shared" si="9"/>
        <v>266.57</v>
      </c>
      <c r="CI6" s="36">
        <f t="shared" si="9"/>
        <v>276.93</v>
      </c>
      <c r="CJ6" s="36">
        <f t="shared" si="9"/>
        <v>283.73</v>
      </c>
      <c r="CK6" s="36">
        <f t="shared" si="9"/>
        <v>287.57</v>
      </c>
      <c r="CL6" s="35" t="str">
        <f>IF(CL7="","",IF(CL7="-","【-】","【"&amp;SUBSTITUTE(TEXT(CL7,"#,##0.00"),"-","△")&amp;"】"))</f>
        <v>【268.69】</v>
      </c>
      <c r="CM6" s="35">
        <f>IF(CM7="",NA(),CM7)</f>
        <v>0</v>
      </c>
      <c r="CN6" s="35">
        <f t="shared" ref="CN6:CV6" si="10">IF(CN7="",NA(),CN7)</f>
        <v>0</v>
      </c>
      <c r="CO6" s="36">
        <f t="shared" si="10"/>
        <v>100</v>
      </c>
      <c r="CP6" s="35">
        <f t="shared" si="10"/>
        <v>0</v>
      </c>
      <c r="CQ6" s="36">
        <f t="shared" si="10"/>
        <v>96.15</v>
      </c>
      <c r="CR6" s="36">
        <f t="shared" si="10"/>
        <v>61.93</v>
      </c>
      <c r="CS6" s="36">
        <f t="shared" si="10"/>
        <v>58.06</v>
      </c>
      <c r="CT6" s="36">
        <f t="shared" si="10"/>
        <v>59.08</v>
      </c>
      <c r="CU6" s="36">
        <f t="shared" si="10"/>
        <v>58.25</v>
      </c>
      <c r="CV6" s="36">
        <f t="shared" si="10"/>
        <v>61.55</v>
      </c>
      <c r="CW6" s="35" t="str">
        <f>IF(CW7="","",IF(CW7="-","【-】","【"&amp;SUBSTITUTE(TEXT(CW7,"#,##0.00"),"-","△")&amp;"】"))</f>
        <v>【61.71】</v>
      </c>
      <c r="CX6" s="36">
        <f>IF(CX7="",NA(),CX7)</f>
        <v>100</v>
      </c>
      <c r="CY6" s="36">
        <f t="shared" ref="CY6:DG6" si="11">IF(CY7="",NA(),CY7)</f>
        <v>100</v>
      </c>
      <c r="CZ6" s="36">
        <f t="shared" si="11"/>
        <v>100</v>
      </c>
      <c r="DA6" s="36">
        <f t="shared" si="11"/>
        <v>100</v>
      </c>
      <c r="DB6" s="36">
        <f t="shared" si="11"/>
        <v>100</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6">
        <f>IF(DI7="",NA(),DI7)</f>
        <v>4.25</v>
      </c>
      <c r="DJ6" s="36">
        <f t="shared" ref="DJ6:DR6" si="12">IF(DJ7="",NA(),DJ7)</f>
        <v>6.37</v>
      </c>
      <c r="DK6" s="36">
        <f t="shared" si="12"/>
        <v>16.87</v>
      </c>
      <c r="DL6" s="36">
        <f t="shared" si="12"/>
        <v>21.09</v>
      </c>
      <c r="DM6" s="36">
        <f t="shared" si="12"/>
        <v>25.31</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372013</v>
      </c>
      <c r="D7" s="38">
        <v>46</v>
      </c>
      <c r="E7" s="38">
        <v>18</v>
      </c>
      <c r="F7" s="38">
        <v>0</v>
      </c>
      <c r="G7" s="38">
        <v>0</v>
      </c>
      <c r="H7" s="38" t="s">
        <v>108</v>
      </c>
      <c r="I7" s="38" t="s">
        <v>109</v>
      </c>
      <c r="J7" s="38" t="s">
        <v>110</v>
      </c>
      <c r="K7" s="38" t="s">
        <v>111</v>
      </c>
      <c r="L7" s="38" t="s">
        <v>112</v>
      </c>
      <c r="M7" s="38"/>
      <c r="N7" s="39" t="s">
        <v>113</v>
      </c>
      <c r="O7" s="39">
        <v>82.93</v>
      </c>
      <c r="P7" s="39">
        <v>0.03</v>
      </c>
      <c r="Q7" s="39">
        <v>100</v>
      </c>
      <c r="R7" s="39">
        <v>3672</v>
      </c>
      <c r="S7" s="39">
        <v>429242</v>
      </c>
      <c r="T7" s="39">
        <v>375.41</v>
      </c>
      <c r="U7" s="39">
        <v>1143.4000000000001</v>
      </c>
      <c r="V7" s="39">
        <v>118</v>
      </c>
      <c r="W7" s="39">
        <v>11.52</v>
      </c>
      <c r="X7" s="39">
        <v>10.24</v>
      </c>
      <c r="Y7" s="39">
        <v>100</v>
      </c>
      <c r="Z7" s="39">
        <v>100</v>
      </c>
      <c r="AA7" s="39">
        <v>100</v>
      </c>
      <c r="AB7" s="39">
        <v>100</v>
      </c>
      <c r="AC7" s="39">
        <v>100</v>
      </c>
      <c r="AD7" s="39">
        <v>97.09</v>
      </c>
      <c r="AE7" s="39">
        <v>89.7</v>
      </c>
      <c r="AF7" s="39">
        <v>90.66</v>
      </c>
      <c r="AG7" s="39">
        <v>89.69</v>
      </c>
      <c r="AH7" s="39">
        <v>85.72</v>
      </c>
      <c r="AI7" s="39">
        <v>80.959999999999994</v>
      </c>
      <c r="AJ7" s="39">
        <v>0</v>
      </c>
      <c r="AK7" s="39">
        <v>0</v>
      </c>
      <c r="AL7" s="39">
        <v>0</v>
      </c>
      <c r="AM7" s="39">
        <v>0</v>
      </c>
      <c r="AN7" s="39">
        <v>0</v>
      </c>
      <c r="AO7" s="39">
        <v>42.06</v>
      </c>
      <c r="AP7" s="39">
        <v>76.069999999999993</v>
      </c>
      <c r="AQ7" s="39">
        <v>91.1</v>
      </c>
      <c r="AR7" s="39">
        <v>124.89</v>
      </c>
      <c r="AS7" s="39">
        <v>129.72999999999999</v>
      </c>
      <c r="AT7" s="39">
        <v>213.56</v>
      </c>
      <c r="AU7" s="39" t="s">
        <v>113</v>
      </c>
      <c r="AV7" s="39" t="s">
        <v>113</v>
      </c>
      <c r="AW7" s="39">
        <v>607.01</v>
      </c>
      <c r="AX7" s="39">
        <v>1580.42</v>
      </c>
      <c r="AY7" s="39">
        <v>2019.6</v>
      </c>
      <c r="AZ7" s="39">
        <v>701.64</v>
      </c>
      <c r="BA7" s="39">
        <v>377.59</v>
      </c>
      <c r="BB7" s="39">
        <v>247.48</v>
      </c>
      <c r="BC7" s="39">
        <v>221.76</v>
      </c>
      <c r="BD7" s="39">
        <v>180.07</v>
      </c>
      <c r="BE7" s="39">
        <v>141.07</v>
      </c>
      <c r="BF7" s="39">
        <v>239.97</v>
      </c>
      <c r="BG7" s="39">
        <v>234.82</v>
      </c>
      <c r="BH7" s="39">
        <v>223.59</v>
      </c>
      <c r="BI7" s="39">
        <v>204.28</v>
      </c>
      <c r="BJ7" s="39">
        <v>210.63</v>
      </c>
      <c r="BK7" s="39">
        <v>430.64</v>
      </c>
      <c r="BL7" s="39">
        <v>446.63</v>
      </c>
      <c r="BM7" s="39">
        <v>416.91</v>
      </c>
      <c r="BN7" s="39">
        <v>392.19</v>
      </c>
      <c r="BO7" s="39">
        <v>413.5</v>
      </c>
      <c r="BP7" s="39">
        <v>346.13</v>
      </c>
      <c r="BQ7" s="39">
        <v>62.19</v>
      </c>
      <c r="BR7" s="39">
        <v>73.209999999999994</v>
      </c>
      <c r="BS7" s="39">
        <v>73.2</v>
      </c>
      <c r="BT7" s="39">
        <v>84.56</v>
      </c>
      <c r="BU7" s="39">
        <v>80.91</v>
      </c>
      <c r="BV7" s="39">
        <v>58.78</v>
      </c>
      <c r="BW7" s="39">
        <v>58.53</v>
      </c>
      <c r="BX7" s="39">
        <v>57.93</v>
      </c>
      <c r="BY7" s="39">
        <v>57.03</v>
      </c>
      <c r="BZ7" s="39">
        <v>55.84</v>
      </c>
      <c r="CA7" s="39">
        <v>59.83</v>
      </c>
      <c r="CB7" s="39">
        <v>228.85</v>
      </c>
      <c r="CC7" s="39">
        <v>186.19</v>
      </c>
      <c r="CD7" s="39">
        <v>191.45</v>
      </c>
      <c r="CE7" s="39">
        <v>179.07</v>
      </c>
      <c r="CF7" s="39">
        <v>174.21</v>
      </c>
      <c r="CG7" s="39">
        <v>257.02999999999997</v>
      </c>
      <c r="CH7" s="39">
        <v>266.57</v>
      </c>
      <c r="CI7" s="39">
        <v>276.93</v>
      </c>
      <c r="CJ7" s="39">
        <v>283.73</v>
      </c>
      <c r="CK7" s="39">
        <v>287.57</v>
      </c>
      <c r="CL7" s="39">
        <v>268.69</v>
      </c>
      <c r="CM7" s="39">
        <v>0</v>
      </c>
      <c r="CN7" s="39">
        <v>0</v>
      </c>
      <c r="CO7" s="39">
        <v>100</v>
      </c>
      <c r="CP7" s="39">
        <v>0</v>
      </c>
      <c r="CQ7" s="39">
        <v>96.15</v>
      </c>
      <c r="CR7" s="39">
        <v>61.93</v>
      </c>
      <c r="CS7" s="39">
        <v>58.06</v>
      </c>
      <c r="CT7" s="39">
        <v>59.08</v>
      </c>
      <c r="CU7" s="39">
        <v>58.25</v>
      </c>
      <c r="CV7" s="39">
        <v>61.55</v>
      </c>
      <c r="CW7" s="39">
        <v>61.71</v>
      </c>
      <c r="CX7" s="39">
        <v>100</v>
      </c>
      <c r="CY7" s="39">
        <v>100</v>
      </c>
      <c r="CZ7" s="39">
        <v>100</v>
      </c>
      <c r="DA7" s="39">
        <v>100</v>
      </c>
      <c r="DB7" s="39">
        <v>100</v>
      </c>
      <c r="DC7" s="39">
        <v>77.25</v>
      </c>
      <c r="DD7" s="39">
        <v>75.790000000000006</v>
      </c>
      <c r="DE7" s="39">
        <v>77.12</v>
      </c>
      <c r="DF7" s="39">
        <v>68.150000000000006</v>
      </c>
      <c r="DG7" s="39">
        <v>67.489999999999995</v>
      </c>
      <c r="DH7" s="39">
        <v>75.78</v>
      </c>
      <c r="DI7" s="39">
        <v>4.25</v>
      </c>
      <c r="DJ7" s="39">
        <v>6.37</v>
      </c>
      <c r="DK7" s="39">
        <v>16.87</v>
      </c>
      <c r="DL7" s="39">
        <v>21.09</v>
      </c>
      <c r="DM7" s="39">
        <v>25.31</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2018-02-13T07:32:49Z</cp:lastPrinted>
  <dcterms:created xsi:type="dcterms:W3CDTF">2017-12-25T02:00:22Z</dcterms:created>
  <dcterms:modified xsi:type="dcterms:W3CDTF">2018-02-13T07:33:51Z</dcterms:modified>
  <cp:category/>
</cp:coreProperties>
</file>