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W10" i="4" s="1"/>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B10" i="4"/>
  <c r="BB8" i="4"/>
  <c r="AT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<sst xmlns="http://schemas.openxmlformats.org/spreadsheetml/2006/main" count="235" uniqueCount="123">
  <si>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</si>
  <si>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</si>
  <si>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</si>
  <si>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</si>
  <si>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</si>
  <si>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</si>
  <si>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</si>
  <si>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</si>
  <si>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</si>
  <si>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</si>
  <si>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</si>
  <si>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</si>
  <si>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</si>
  <si>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</si>
  <si>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</si>
  <si>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</si>
  <si>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</si>
  <si>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</si>
  <si>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</si>
  <si>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</si>
  <si>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</si>
  <si>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</si>
  <si>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</si>
  <si>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</si>
  <si>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</si>
  <si>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</si>
  <si>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</si>
  <si>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</si>
  <si>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</si>
  <si>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</si>
  <si>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</si>
  <si>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</si>
  <si>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</si>
  <si>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</si>
  <si>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</si>
  <si>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</si>
  <si>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</si>
  <si>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</si>
  <si>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</si>
  <si>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</si>
  <si>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</si>
  <si>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</si>
  <si>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</si>
  <si>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</si>
  <si>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</si>
  <si>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</si>
  <si>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</si>
  <si>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</si>
  <si>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</si>
  <si>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</si>
  <si>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</si>
  <si>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</si>
  <si>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</si>
  <si>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</si>
  <si>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</si>
  <si>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</si>
  <si>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</si>
  <si>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</si>
  <si>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</si>
  <si>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</si>
  <si>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</si>
  <si>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</si>
  <si>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</si>
  <si>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</si>
  <si>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</si>
  <si>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</si>
  <si>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</si>
  <si>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</si>
  <si>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</si>
  <si>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</si>
  <si>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</si>
  <si>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</si>
  <si>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</si>
  <si>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</si>
  <si>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</si>
  <si>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</si>
  <si>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</si>
  <si>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</si>
  <si>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</si>
  <si>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</si>
  <si>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</si>
  <si>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</si>
  <si>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</si>
  <si>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</si>
  <si>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</si>
  <si>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</si>
  <si>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</si>
  <si>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</si>
  <si>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</si>
  <si>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</si>
  <si>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</si>
  <si>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</si>
  <si>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</si>
  <si>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</si>
  <si>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</si>
  <si>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</si>
  <si>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</si>
  <si>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</si>
  <si>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</si>
  <si>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</si>
  <si>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</si>
  <si>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</si>
  <si>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</si>
  <si>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</si>
  <si>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</si>
  <si>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</si>
  <si>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</si>
  <si>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</si>
  <si>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香川県　高松市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</si>
  <si>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</si>
  <si>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</si>
  <si>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</si>
  <si>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</si>
  <si>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</si>
  <si>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</si>
  <si>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</si>
  <si>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</si>
  <si>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</si>
  <si>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</si>
  <si>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phoneticPr fontId="4"/>
  </si>
  <si>
    <t xml:space="preserve">①経常収支比率は、一般会計からの繰入金で収益的収支を合わせていることから、経常収支比率は１００前後となっている。
②累積欠損金比率については、土地の一部を市長部局へ無償譲渡したことに伴い発生した譲渡損に伴う欠損金であるが、平成２９年６月に議会の議決を経て、資本金を取り崩し、欠損金を補てんした。
⑤経費回収率、⑥汚水処理原価については、一般会計繰入金の算定方法について、国からの指示により見直した結果、汚水処理費が減少したため、改善した。
　特定環境保全公共下水道は、公共下水道などと一体的に運営していることで維持管理費などは比較的低く抑えられているが、地域的に人口減少がより進んでいくことが見込まれるため、水洗化率の更なる向上は望みにくい状況である。経営状況は、今後更に厳しさを増すものと見込まれることから、より一層、効率的な事業経営をしていく必要がある。
</t>
    <rPh sb="1" eb="3">
      <t>ケイジョウ</t>
    </rPh>
    <rPh sb="3" eb="5">
      <t>シュウシ</t>
    </rPh>
    <rPh sb="5" eb="7">
      <t>ヒリツ</t>
    </rPh>
    <rPh sb="9" eb="11">
      <t>イッパン</t>
    </rPh>
    <rPh sb="11" eb="13">
      <t>カイケイ</t>
    </rPh>
    <rPh sb="16" eb="18">
      <t>クリイレ</t>
    </rPh>
    <rPh sb="18" eb="19">
      <t>キン</t>
    </rPh>
    <rPh sb="20" eb="23">
      <t>シュウエキテキ</t>
    </rPh>
    <rPh sb="23" eb="25">
      <t>シュウシ</t>
    </rPh>
    <rPh sb="26" eb="27">
      <t>ア</t>
    </rPh>
    <rPh sb="37" eb="39">
      <t>ケイジョウ</t>
    </rPh>
    <rPh sb="39" eb="41">
      <t>シュウシ</t>
    </rPh>
    <rPh sb="41" eb="43">
      <t>ヒリツ</t>
    </rPh>
    <rPh sb="47" eb="49">
      <t>ゼンゴ</t>
    </rPh>
    <rPh sb="72" eb="74">
      <t>トチ</t>
    </rPh>
    <rPh sb="112" eb="114">
      <t>ヘイセイ</t>
    </rPh>
    <rPh sb="151" eb="153">
      <t>ケイヒ</t>
    </rPh>
    <rPh sb="153" eb="155">
      <t>カイシュウ</t>
    </rPh>
    <rPh sb="155" eb="156">
      <t>リツ</t>
    </rPh>
    <rPh sb="158" eb="160">
      <t>オスイ</t>
    </rPh>
    <rPh sb="160" eb="162">
      <t>ショリ</t>
    </rPh>
    <rPh sb="162" eb="164">
      <t>ゲンカ</t>
    </rPh>
    <rPh sb="170" eb="172">
      <t>イッパン</t>
    </rPh>
    <rPh sb="172" eb="174">
      <t>カイケイ</t>
    </rPh>
    <rPh sb="174" eb="176">
      <t>クリイレ</t>
    </rPh>
    <rPh sb="176" eb="177">
      <t>キン</t>
    </rPh>
    <rPh sb="178" eb="180">
      <t>サンテイ</t>
    </rPh>
    <rPh sb="180" eb="182">
      <t>ホウホウ</t>
    </rPh>
    <rPh sb="187" eb="188">
      <t>クニ</t>
    </rPh>
    <rPh sb="191" eb="193">
      <t>シジ</t>
    </rPh>
    <rPh sb="196" eb="198">
      <t>ミナオ</t>
    </rPh>
    <rPh sb="200" eb="202">
      <t>ケッカ</t>
    </rPh>
    <rPh sb="203" eb="205">
      <t>オスイ</t>
    </rPh>
    <rPh sb="205" eb="207">
      <t>ショリ</t>
    </rPh>
    <rPh sb="207" eb="208">
      <t>ヒ</t>
    </rPh>
    <rPh sb="209" eb="211">
      <t>ゲンショウ</t>
    </rPh>
    <rPh sb="216" eb="218">
      <t>カイゼン</t>
    </rPh>
    <rPh sb="224" eb="226">
      <t>トクテイ</t>
    </rPh>
    <rPh sb="226" eb="228">
      <t>カンキョウ</t>
    </rPh>
    <rPh sb="228" eb="230">
      <t>ホゼン</t>
    </rPh>
    <rPh sb="230" eb="232">
      <t>コウキョウ</t>
    </rPh>
    <rPh sb="232" eb="235">
      <t>ゲスイドウ</t>
    </rPh>
    <rPh sb="323" eb="325">
      <t>ジョウキョウ</t>
    </rPh>
    <rPh sb="329" eb="331">
      <t>ケイエイ</t>
    </rPh>
    <rPh sb="331" eb="333">
      <t>ジョウキョウ</t>
    </rPh>
    <rPh sb="335" eb="337">
      <t>コンゴ</t>
    </rPh>
    <rPh sb="337" eb="338">
      <t>サラ</t>
    </rPh>
    <rPh sb="339" eb="340">
      <t>キビ</t>
    </rPh>
    <rPh sb="343" eb="344">
      <t>マ</t>
    </rPh>
    <rPh sb="348" eb="350">
      <t>ミコ</t>
    </rPh>
    <rPh sb="360" eb="362">
      <t>イッソウ</t>
    </rPh>
    <rPh sb="363" eb="366">
      <t>コウリツテキ</t>
    </rPh>
    <rPh sb="367" eb="369">
      <t>ジギョウ</t>
    </rPh>
    <rPh sb="369" eb="371">
      <t>ケイエイ</t>
    </rPh>
    <rPh sb="376" eb="378">
      <t>ヒツヨウ</t>
    </rPh>
    <phoneticPr fontId="7"/>
  </si>
  <si>
    <t>　特定環境保全公共下水道は、旧合併町が行っていた事業で、最も供用開始が早い町でも平成１１年度からと、公共下水道よりも整備時期が新しいため、現時点では老朽化対策は行っていない。今後も効率的な改築、更新等に努めたい。</t>
    <rPh sb="1" eb="3">
      <t>トクテイ</t>
    </rPh>
    <rPh sb="3" eb="5">
      <t>カンキョウ</t>
    </rPh>
    <rPh sb="5" eb="7">
      <t>ホゼン</t>
    </rPh>
    <rPh sb="7" eb="9">
      <t>コウキョウ</t>
    </rPh>
    <rPh sb="9" eb="12">
      <t>ゲスイドウ</t>
    </rPh>
    <rPh sb="14" eb="15">
      <t>キュウ</t>
    </rPh>
    <rPh sb="15" eb="17">
      <t>ガッペイ</t>
    </rPh>
    <rPh sb="17" eb="18">
      <t>チョウ</t>
    </rPh>
    <rPh sb="19" eb="20">
      <t>オコナ</t>
    </rPh>
    <rPh sb="24" eb="26">
      <t>ジギョウ</t>
    </rPh>
    <rPh sb="28" eb="29">
      <t>モット</t>
    </rPh>
    <rPh sb="30" eb="32">
      <t>キョウヨウ</t>
    </rPh>
    <rPh sb="32" eb="34">
      <t>カイシ</t>
    </rPh>
    <rPh sb="35" eb="36">
      <t>ハヤ</t>
    </rPh>
    <rPh sb="37" eb="38">
      <t>チョウ</t>
    </rPh>
    <rPh sb="40" eb="42">
      <t>ヘイセイ</t>
    </rPh>
    <rPh sb="44" eb="45">
      <t>ネン</t>
    </rPh>
    <rPh sb="45" eb="46">
      <t>ド</t>
    </rPh>
    <rPh sb="50" eb="52">
      <t>コウキョウ</t>
    </rPh>
    <rPh sb="52" eb="54">
      <t>ゲスイ</t>
    </rPh>
    <rPh sb="54" eb="55">
      <t>ドウ</t>
    </rPh>
    <rPh sb="58" eb="60">
      <t>セイビ</t>
    </rPh>
    <rPh sb="60" eb="62">
      <t>ジキ</t>
    </rPh>
    <rPh sb="63" eb="64">
      <t>アタラ</t>
    </rPh>
    <rPh sb="69" eb="72">
      <t>ゲンジテン</t>
    </rPh>
    <rPh sb="74" eb="76">
      <t>ロウキュウ</t>
    </rPh>
    <rPh sb="76" eb="77">
      <t>カ</t>
    </rPh>
    <rPh sb="77" eb="79">
      <t>タイサク</t>
    </rPh>
    <rPh sb="80" eb="81">
      <t>オコナ</t>
    </rPh>
    <rPh sb="87" eb="89">
      <t>コンゴ</t>
    </rPh>
    <rPh sb="90" eb="92">
      <t>コウリツ</t>
    </rPh>
    <rPh sb="92" eb="93">
      <t>テキ</t>
    </rPh>
    <rPh sb="94" eb="96">
      <t>カイチク</t>
    </rPh>
    <rPh sb="97" eb="99">
      <t>コウシン</t>
    </rPh>
    <rPh sb="99" eb="100">
      <t>トウ</t>
    </rPh>
    <rPh sb="101" eb="102">
      <t>ツト</t>
    </rPh>
    <phoneticPr fontId="7"/>
  </si>
  <si>
    <t xml:space="preserve">　管渠の整備はほぼ完了し、今後は維持管理にシフトすることから、下水道施設全体の中長期的な施設の状態を予測た計画的・効率的な維持管理、改築を行うなど、適切な事業運営に努める。また、平成２７年度に改定した高松市上下水道事業基本計画（経営戦略）に基づき、効率的・効果的な普及促進活動を行い、下水道未接続世帯の解消を図るとともに、収入の確保に努める。特定環境保全公共下水道の場合、人口密集率が少ない地域が多いことから、公共下水道以上に適切な事業経営に努めたい。
</t>
    <rPh sb="1" eb="3">
      <t>カンキョ</t>
    </rPh>
    <rPh sb="4" eb="6">
      <t>セイビ</t>
    </rPh>
    <rPh sb="9" eb="11">
      <t>カンリョウ</t>
    </rPh>
    <rPh sb="13" eb="15">
      <t>コンゴ</t>
    </rPh>
    <rPh sb="16" eb="18">
      <t>イジ</t>
    </rPh>
    <rPh sb="18" eb="20">
      <t>カンリ</t>
    </rPh>
    <rPh sb="124" eb="127">
      <t>コウリツテキ</t>
    </rPh>
    <rPh sb="128" eb="131">
      <t>コウカテキ</t>
    </rPh>
    <rPh sb="132" eb="134">
      <t>フキュウ</t>
    </rPh>
    <rPh sb="134" eb="136">
      <t>ソクシン</t>
    </rPh>
    <rPh sb="136" eb="138">
      <t>カツドウ</t>
    </rPh>
    <rPh sb="139" eb="140">
      <t>オコナ</t>
    </rPh>
    <rPh sb="142" eb="145">
      <t>ゲスイドウ</t>
    </rPh>
    <rPh sb="145" eb="148">
      <t>ミセツゾク</t>
    </rPh>
    <rPh sb="148" eb="150">
      <t>セタイ</t>
    </rPh>
    <rPh sb="151" eb="153">
      <t>カイショウ</t>
    </rPh>
    <rPh sb="154" eb="155">
      <t>ハカ</t>
    </rPh>
    <rPh sb="161" eb="163">
      <t>シュウニュウ</t>
    </rPh>
    <rPh sb="164" eb="166">
      <t>カクホ</t>
    </rPh>
    <rPh sb="167" eb="168">
      <t>ツト</t>
    </rPh>
    <rPh sb="183" eb="185">
      <t>バアイ</t>
    </rPh>
    <rPh sb="186" eb="188">
      <t>ジンコウ</t>
    </rPh>
    <rPh sb="188" eb="190">
      <t>ミッシュウ</t>
    </rPh>
    <rPh sb="190" eb="191">
      <t>リツ</t>
    </rPh>
    <rPh sb="192" eb="193">
      <t>スク</t>
    </rPh>
    <rPh sb="195" eb="197">
      <t>チイキ</t>
    </rPh>
    <rPh sb="198" eb="199">
      <t>オオ</t>
    </rPh>
    <rPh sb="205" eb="207">
      <t>コウキョウ</t>
    </rPh>
    <rPh sb="209" eb="210">
      <t>ドウ</t>
    </rPh>
    <rPh sb="213" eb="215">
      <t>テキセツ</t>
    </rPh>
    <rPh sb="216" eb="218">
      <t>ジギョウ</t>
    </rPh>
    <rPh sb="218" eb="220">
      <t>ケイエイ</t>
    </rPh>
    <rPh sb="221" eb="222">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</si>
</sst>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5796224"/>
        <c:axId val="1357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35796224"/>
        <c:axId val="135798144"/>
      </c:lineChart>
      <c:dateAx>
        <c:axId val="135796224"/>
        <c:scaling>
          <c:orientation val="minMax"/>
        </c:scaling>
        <c:delete val="1"/>
        <c:axPos val="b"/>
        <c:numFmt formatCode="ge" sourceLinked="1"/>
        <c:majorTickMark val="none"/>
        <c:minorTickMark val="none"/>
        <c:tickLblPos val="none"/>
        <c:crossAx val="135798144"/>
        <c:crosses val="autoZero"/>
        <c:auto val="1"/>
        <c:lblOffset val="100"/>
        <c:baseTimeUnit val="years"/>
      </c:dateAx>
      <c:valAx>
        <c:axId val="1357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26.4</c:v>
                </c:pt>
                <c:pt idx="1">
                  <c:v>26.63</c:v>
                </c:pt>
                <c:pt idx="2">
                  <c:v>26.86</c:v>
                </c:pt>
                <c:pt idx="3">
                  <c:v>26.8</c:v>
                </c:pt>
                <c:pt idx="4">
                  <c:v>31.6</c:v>
                </c:pt>
              </c:numCache>
            </c:numRef>
          </c:val>
        </c:ser>
        <c:dLbls>
          <c:showLegendKey val="0"/>
          <c:showVal val="0"/>
          <c:showCatName val="0"/>
          <c:showSerName val="0"/>
          <c:showPercent val="0"/>
          <c:showBubbleSize val="0"/>
        </c:dLbls>
        <c:gapWidth val="150"/>
        <c:axId val="138680192"/>
        <c:axId val="1387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ser>
        <c:dLbls>
          <c:showLegendKey val="0"/>
          <c:showVal val="0"/>
          <c:showCatName val="0"/>
          <c:showSerName val="0"/>
          <c:showPercent val="0"/>
          <c:showBubbleSize val="0"/>
        </c:dLbls>
        <c:marker val="1"/>
        <c:smooth val="0"/>
        <c:axId val="138680192"/>
        <c:axId val="138711040"/>
      </c:lineChart>
      <c:dateAx>
        <c:axId val="138680192"/>
        <c:scaling>
          <c:orientation val="minMax"/>
        </c:scaling>
        <c:delete val="1"/>
        <c:axPos val="b"/>
        <c:numFmt formatCode="ge" sourceLinked="1"/>
        <c:majorTickMark val="none"/>
        <c:minorTickMark val="none"/>
        <c:tickLblPos val="none"/>
        <c:crossAx val="138711040"/>
        <c:crosses val="autoZero"/>
        <c:auto val="1"/>
        <c:lblOffset val="100"/>
        <c:baseTimeUnit val="years"/>
      </c:dateAx>
      <c:valAx>
        <c:axId val="1387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51.78</c:v>
                </c:pt>
                <c:pt idx="1">
                  <c:v>53.4</c:v>
                </c:pt>
                <c:pt idx="2">
                  <c:v>53.56</c:v>
                </c:pt>
                <c:pt idx="3">
                  <c:v>56.18</c:v>
                </c:pt>
                <c:pt idx="4">
                  <c:v>59.97</c:v>
                </c:pt>
              </c:numCache>
            </c:numRef>
          </c:val>
        </c:ser>
        <c:dLbls>
          <c:showLegendKey val="0"/>
          <c:showVal val="0"/>
          <c:showCatName val="0"/>
          <c:showSerName val="0"/>
          <c:showPercent val="0"/>
          <c:showBubbleSize val="0"/>
        </c:dLbls>
        <c:gapWidth val="150"/>
        <c:axId val="138741248"/>
        <c:axId val="1387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ser>
        <c:dLbls>
          <c:showLegendKey val="0"/>
          <c:showVal val="0"/>
          <c:showCatName val="0"/>
          <c:showSerName val="0"/>
          <c:showPercent val="0"/>
          <c:showBubbleSize val="0"/>
        </c:dLbls>
        <c:marker val="1"/>
        <c:smooth val="0"/>
        <c:axId val="138741248"/>
        <c:axId val="138743168"/>
      </c:lineChart>
      <c:dateAx>
        <c:axId val="138741248"/>
        <c:scaling>
          <c:orientation val="minMax"/>
        </c:scaling>
        <c:delete val="1"/>
        <c:axPos val="b"/>
        <c:numFmt formatCode="ge" sourceLinked="1"/>
        <c:majorTickMark val="none"/>
        <c:minorTickMark val="none"/>
        <c:tickLblPos val="none"/>
        <c:crossAx val="138743168"/>
        <c:crosses val="autoZero"/>
        <c:auto val="1"/>
        <c:lblOffset val="100"/>
        <c:baseTimeUnit val="years"/>
      </c:dateAx>
      <c:valAx>
        <c:axId val="1387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100.21</c:v>
                </c:pt>
                <c:pt idx="3">
                  <c:v>100.13</c:v>
                </c:pt>
                <c:pt idx="4">
                  <c:v>100</c:v>
                </c:pt>
              </c:numCache>
            </c:numRef>
          </c:val>
        </c:ser>
        <c:dLbls>
          <c:showLegendKey val="0"/>
          <c:showVal val="0"/>
          <c:showCatName val="0"/>
          <c:showSerName val="0"/>
          <c:showPercent val="0"/>
          <c:showBubbleSize val="0"/>
        </c:dLbls>
        <c:gapWidth val="150"/>
        <c:axId val="135869568"/>
        <c:axId val="13587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95.59</c:v>
                </c:pt>
                <c:pt idx="2">
                  <c:v>101.24</c:v>
                </c:pt>
                <c:pt idx="3">
                  <c:v>100.94</c:v>
                </c:pt>
                <c:pt idx="4">
                  <c:v>100.85</c:v>
                </c:pt>
              </c:numCache>
            </c:numRef>
          </c:val>
          <c:smooth val="0"/>
        </c:ser>
        <c:dLbls>
          <c:showLegendKey val="0"/>
          <c:showVal val="0"/>
          <c:showCatName val="0"/>
          <c:showSerName val="0"/>
          <c:showPercent val="0"/>
          <c:showBubbleSize val="0"/>
        </c:dLbls>
        <c:marker val="1"/>
        <c:smooth val="0"/>
        <c:axId val="135869568"/>
        <c:axId val="135871488"/>
      </c:lineChart>
      <c:dateAx>
        <c:axId val="135869568"/>
        <c:scaling>
          <c:orientation val="minMax"/>
        </c:scaling>
        <c:delete val="1"/>
        <c:axPos val="b"/>
        <c:numFmt formatCode="ge" sourceLinked="1"/>
        <c:majorTickMark val="none"/>
        <c:minorTickMark val="none"/>
        <c:tickLblPos val="none"/>
        <c:crossAx val="135871488"/>
        <c:crosses val="autoZero"/>
        <c:auto val="1"/>
        <c:lblOffset val="100"/>
        <c:baseTimeUnit val="years"/>
      </c:dateAx>
      <c:valAx>
        <c:axId val="1358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3.23</c:v>
                </c:pt>
                <c:pt idx="1">
                  <c:v>4.76</c:v>
                </c:pt>
                <c:pt idx="2">
                  <c:v>11.12</c:v>
                </c:pt>
                <c:pt idx="3">
                  <c:v>13.74</c:v>
                </c:pt>
                <c:pt idx="4">
                  <c:v>15.58</c:v>
                </c:pt>
              </c:numCache>
            </c:numRef>
          </c:val>
        </c:ser>
        <c:dLbls>
          <c:showLegendKey val="0"/>
          <c:showVal val="0"/>
          <c:showCatName val="0"/>
          <c:showSerName val="0"/>
          <c:showPercent val="0"/>
          <c:showBubbleSize val="0"/>
        </c:dLbls>
        <c:gapWidth val="150"/>
        <c:axId val="135897856"/>
        <c:axId val="1358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6.66</c:v>
                </c:pt>
                <c:pt idx="2">
                  <c:v>22.34</c:v>
                </c:pt>
                <c:pt idx="3">
                  <c:v>22.79</c:v>
                </c:pt>
                <c:pt idx="4">
                  <c:v>22.77</c:v>
                </c:pt>
              </c:numCache>
            </c:numRef>
          </c:val>
          <c:smooth val="0"/>
        </c:ser>
        <c:dLbls>
          <c:showLegendKey val="0"/>
          <c:showVal val="0"/>
          <c:showCatName val="0"/>
          <c:showSerName val="0"/>
          <c:showPercent val="0"/>
          <c:showBubbleSize val="0"/>
        </c:dLbls>
        <c:marker val="1"/>
        <c:smooth val="0"/>
        <c:axId val="135897856"/>
        <c:axId val="135899776"/>
      </c:lineChart>
      <c:dateAx>
        <c:axId val="135897856"/>
        <c:scaling>
          <c:orientation val="minMax"/>
        </c:scaling>
        <c:delete val="1"/>
        <c:axPos val="b"/>
        <c:numFmt formatCode="ge" sourceLinked="1"/>
        <c:majorTickMark val="none"/>
        <c:minorTickMark val="none"/>
        <c:tickLblPos val="none"/>
        <c:crossAx val="135899776"/>
        <c:crosses val="autoZero"/>
        <c:auto val="1"/>
        <c:lblOffset val="100"/>
        <c:baseTimeUnit val="years"/>
      </c:dateAx>
      <c:valAx>
        <c:axId val="1358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5979392"/>
        <c:axId val="1359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35979392"/>
        <c:axId val="135981312"/>
      </c:lineChart>
      <c:dateAx>
        <c:axId val="135979392"/>
        <c:scaling>
          <c:orientation val="minMax"/>
        </c:scaling>
        <c:delete val="1"/>
        <c:axPos val="b"/>
        <c:numFmt formatCode="ge" sourceLinked="1"/>
        <c:majorTickMark val="none"/>
        <c:minorTickMark val="none"/>
        <c:tickLblPos val="none"/>
        <c:crossAx val="135981312"/>
        <c:crosses val="autoZero"/>
        <c:auto val="1"/>
        <c:lblOffset val="100"/>
        <c:baseTimeUnit val="years"/>
      </c:dateAx>
      <c:valAx>
        <c:axId val="1359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793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quot;-&quot;">
                  <c:v>17.829999999999998</c:v>
                </c:pt>
              </c:numCache>
            </c:numRef>
          </c:val>
        </c:ser>
        <c:dLbls>
          <c:showLegendKey val="0"/>
          <c:showVal val="0"/>
          <c:showCatName val="0"/>
          <c:showSerName val="0"/>
          <c:showPercent val="0"/>
          <c:showBubbleSize val="0"/>
        </c:dLbls>
        <c:gapWidth val="150"/>
        <c:axId val="136888320"/>
        <c:axId val="1368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137.81</c:v>
                </c:pt>
                <c:pt idx="2">
                  <c:v>184.13</c:v>
                </c:pt>
                <c:pt idx="3">
                  <c:v>101.85</c:v>
                </c:pt>
                <c:pt idx="4">
                  <c:v>110.77</c:v>
                </c:pt>
              </c:numCache>
            </c:numRef>
          </c:val>
          <c:smooth val="0"/>
        </c:ser>
        <c:dLbls>
          <c:showLegendKey val="0"/>
          <c:showVal val="0"/>
          <c:showCatName val="0"/>
          <c:showSerName val="0"/>
          <c:showPercent val="0"/>
          <c:showBubbleSize val="0"/>
        </c:dLbls>
        <c:marker val="1"/>
        <c:smooth val="0"/>
        <c:axId val="136888320"/>
        <c:axId val="136890240"/>
      </c:lineChart>
      <c:dateAx>
        <c:axId val="136888320"/>
        <c:scaling>
          <c:orientation val="minMax"/>
        </c:scaling>
        <c:delete val="1"/>
        <c:axPos val="b"/>
        <c:numFmt formatCode="ge" sourceLinked="1"/>
        <c:majorTickMark val="none"/>
        <c:minorTickMark val="none"/>
        <c:tickLblPos val="none"/>
        <c:crossAx val="136890240"/>
        <c:crosses val="autoZero"/>
        <c:auto val="1"/>
        <c:lblOffset val="100"/>
        <c:baseTimeUnit val="years"/>
      </c:dateAx>
      <c:valAx>
        <c:axId val="1368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104.93</c:v>
                </c:pt>
                <c:pt idx="1">
                  <c:v>1421.74</c:v>
                </c:pt>
                <c:pt idx="2">
                  <c:v>56.12</c:v>
                </c:pt>
                <c:pt idx="3">
                  <c:v>82.9</c:v>
                </c:pt>
                <c:pt idx="4">
                  <c:v>65.95</c:v>
                </c:pt>
              </c:numCache>
            </c:numRef>
          </c:val>
        </c:ser>
        <c:dLbls>
          <c:showLegendKey val="0"/>
          <c:showVal val="0"/>
          <c:showCatName val="0"/>
          <c:showSerName val="0"/>
          <c:showPercent val="0"/>
          <c:showBubbleSize val="0"/>
        </c:dLbls>
        <c:gapWidth val="150"/>
        <c:axId val="136899968"/>
        <c:axId val="1371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189.4</c:v>
                </c:pt>
                <c:pt idx="2">
                  <c:v>63.22</c:v>
                </c:pt>
                <c:pt idx="3">
                  <c:v>49.07</c:v>
                </c:pt>
                <c:pt idx="4">
                  <c:v>46.78</c:v>
                </c:pt>
              </c:numCache>
            </c:numRef>
          </c:val>
          <c:smooth val="0"/>
        </c:ser>
        <c:dLbls>
          <c:showLegendKey val="0"/>
          <c:showVal val="0"/>
          <c:showCatName val="0"/>
          <c:showSerName val="0"/>
          <c:showPercent val="0"/>
          <c:showBubbleSize val="0"/>
        </c:dLbls>
        <c:marker val="1"/>
        <c:smooth val="0"/>
        <c:axId val="136899968"/>
        <c:axId val="137197056"/>
      </c:lineChart>
      <c:dateAx>
        <c:axId val="136899968"/>
        <c:scaling>
          <c:orientation val="minMax"/>
        </c:scaling>
        <c:delete val="1"/>
        <c:axPos val="b"/>
        <c:numFmt formatCode="ge" sourceLinked="1"/>
        <c:majorTickMark val="none"/>
        <c:minorTickMark val="none"/>
        <c:tickLblPos val="none"/>
        <c:crossAx val="137197056"/>
        <c:crosses val="autoZero"/>
        <c:auto val="1"/>
        <c:lblOffset val="100"/>
        <c:baseTimeUnit val="years"/>
      </c:dateAx>
      <c:valAx>
        <c:axId val="1371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6225.63</c:v>
                </c:pt>
                <c:pt idx="1">
                  <c:v>6738.91</c:v>
                </c:pt>
                <c:pt idx="2">
                  <c:v>5845.7</c:v>
                </c:pt>
                <c:pt idx="3">
                  <c:v>3894.58</c:v>
                </c:pt>
                <c:pt idx="4">
                  <c:v>3963.56</c:v>
                </c:pt>
              </c:numCache>
            </c:numRef>
          </c:val>
        </c:ser>
        <c:dLbls>
          <c:showLegendKey val="0"/>
          <c:showVal val="0"/>
          <c:showCatName val="0"/>
          <c:showSerName val="0"/>
          <c:showPercent val="0"/>
          <c:showBubbleSize val="0"/>
        </c:dLbls>
        <c:gapWidth val="150"/>
        <c:axId val="138550272"/>
        <c:axId val="1385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38550272"/>
        <c:axId val="138572928"/>
      </c:lineChart>
      <c:dateAx>
        <c:axId val="138550272"/>
        <c:scaling>
          <c:orientation val="minMax"/>
        </c:scaling>
        <c:delete val="1"/>
        <c:axPos val="b"/>
        <c:numFmt formatCode="ge" sourceLinked="1"/>
        <c:majorTickMark val="none"/>
        <c:minorTickMark val="none"/>
        <c:tickLblPos val="none"/>
        <c:crossAx val="138572928"/>
        <c:crosses val="autoZero"/>
        <c:auto val="1"/>
        <c:lblOffset val="100"/>
        <c:baseTimeUnit val="years"/>
      </c:dateAx>
      <c:valAx>
        <c:axId val="1385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28.78</c:v>
                </c:pt>
                <c:pt idx="1">
                  <c:v>24.9</c:v>
                </c:pt>
                <c:pt idx="2">
                  <c:v>29.03</c:v>
                </c:pt>
                <c:pt idx="3">
                  <c:v>49.67</c:v>
                </c:pt>
                <c:pt idx="4">
                  <c:v>94.77</c:v>
                </c:pt>
              </c:numCache>
            </c:numRef>
          </c:val>
        </c:ser>
        <c:dLbls>
          <c:showLegendKey val="0"/>
          <c:showVal val="0"/>
          <c:showCatName val="0"/>
          <c:showSerName val="0"/>
          <c:showPercent val="0"/>
          <c:showBubbleSize val="0"/>
        </c:dLbls>
        <c:gapWidth val="150"/>
        <c:axId val="138607232"/>
        <c:axId val="1386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ser>
        <c:dLbls>
          <c:showLegendKey val="0"/>
          <c:showVal val="0"/>
          <c:showCatName val="0"/>
          <c:showSerName val="0"/>
          <c:showPercent val="0"/>
          <c:showBubbleSize val="0"/>
        </c:dLbls>
        <c:marker val="1"/>
        <c:smooth val="0"/>
        <c:axId val="138607232"/>
        <c:axId val="138613504"/>
      </c:lineChart>
      <c:dateAx>
        <c:axId val="138607232"/>
        <c:scaling>
          <c:orientation val="minMax"/>
        </c:scaling>
        <c:delete val="1"/>
        <c:axPos val="b"/>
        <c:numFmt formatCode="ge" sourceLinked="1"/>
        <c:majorTickMark val="none"/>
        <c:minorTickMark val="none"/>
        <c:tickLblPos val="none"/>
        <c:crossAx val="138613504"/>
        <c:crosses val="autoZero"/>
        <c:auto val="1"/>
        <c:lblOffset val="100"/>
        <c:baseTimeUnit val="years"/>
      </c:dateAx>
      <c:valAx>
        <c:axId val="1386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510.06</c:v>
                </c:pt>
                <c:pt idx="1">
                  <c:v>515.20000000000005</c:v>
                </c:pt>
                <c:pt idx="2">
                  <c:v>504.08</c:v>
                </c:pt>
                <c:pt idx="3">
                  <c:v>436.22</c:v>
                </c:pt>
                <c:pt idx="4">
                  <c:v>225.95</c:v>
                </c:pt>
              </c:numCache>
            </c:numRef>
          </c:val>
        </c:ser>
        <c:dLbls>
          <c:showLegendKey val="0"/>
          <c:showVal val="0"/>
          <c:showCatName val="0"/>
          <c:showSerName val="0"/>
          <c:showPercent val="0"/>
          <c:showBubbleSize val="0"/>
        </c:dLbls>
        <c:gapWidth val="150"/>
        <c:axId val="138639616"/>
        <c:axId val="1386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ser>
        <c:dLbls>
          <c:showLegendKey val="0"/>
          <c:showVal val="0"/>
          <c:showCatName val="0"/>
          <c:showSerName val="0"/>
          <c:showPercent val="0"/>
          <c:showBubbleSize val="0"/>
        </c:dLbls>
        <c:marker val="1"/>
        <c:smooth val="0"/>
        <c:axId val="138639616"/>
        <c:axId val="138645888"/>
      </c:lineChart>
      <c:dateAx>
        <c:axId val="138639616"/>
        <c:scaling>
          <c:orientation val="minMax"/>
        </c:scaling>
        <c:delete val="1"/>
        <c:axPos val="b"/>
        <c:numFmt formatCode="ge" sourceLinked="1"/>
        <c:majorTickMark val="none"/>
        <c:minorTickMark val="none"/>
        <c:tickLblPos val="none"/>
        <c:crossAx val="138645888"/>
        <c:crosses val="autoZero"/>
        <c:auto val="1"/>
        <c:lblOffset val="100"/>
        <c:baseTimeUnit val="years"/>
      </c:dateAx>
      <c:valAx>
        <c:axId val="1386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60" zoomScaleNormal="100" workbookViewId="0">
      <selection activeCell="CB65" sqref="CB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香川県　高松市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特定環境保全公共下水道</v>
      </c>
      <c r="Q8" s="79"/>
      <c r="R8" s="79"/>
      <c r="S8" s="79"/>
      <c r="T8" s="79"/>
      <c r="U8" s="79"/>
      <c r="V8" s="79"/>
      <c r="W8" s="79" t="str">
        <f>データ!L6</f>
        <v>D2</v>
      </c>
      <c r="X8" s="79"/>
      <c r="Y8" s="79"/>
      <c r="Z8" s="79"/>
      <c r="AA8" s="79"/>
      <c r="AB8" s="79"/>
      <c r="AC8" s="79"/>
      <c r="AD8" s="80" t="s">
        <v>119</v>
      </c>
      <c r="AE8" s="80"/>
      <c r="AF8" s="80"/>
      <c r="AG8" s="80"/>
      <c r="AH8" s="80"/>
      <c r="AI8" s="80"/>
      <c r="AJ8" s="80"/>
      <c r="AK8" s="4"/>
      <c r="AL8" s="74">
        <f>データ!S6</f>
        <v>429242</v>
      </c>
      <c r="AM8" s="74"/>
      <c r="AN8" s="74"/>
      <c r="AO8" s="74"/>
      <c r="AP8" s="74"/>
      <c r="AQ8" s="74"/>
      <c r="AR8" s="74"/>
      <c r="AS8" s="74"/>
      <c r="AT8" s="73">
        <f>データ!T6</f>
        <v>375.41</v>
      </c>
      <c r="AU8" s="73"/>
      <c r="AV8" s="73"/>
      <c r="AW8" s="73"/>
      <c r="AX8" s="73"/>
      <c r="AY8" s="73"/>
      <c r="AZ8" s="73"/>
      <c r="BA8" s="73"/>
      <c r="BB8" s="73">
        <f>データ!U6</f>
        <v>1143.4000000000001</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46.99</v>
      </c>
      <c r="J10" s="73"/>
      <c r="K10" s="73"/>
      <c r="L10" s="73"/>
      <c r="M10" s="73"/>
      <c r="N10" s="73"/>
      <c r="O10" s="73"/>
      <c r="P10" s="73">
        <f>データ!P6</f>
        <v>2.1800000000000002</v>
      </c>
      <c r="Q10" s="73"/>
      <c r="R10" s="73"/>
      <c r="S10" s="73"/>
      <c r="T10" s="73"/>
      <c r="U10" s="73"/>
      <c r="V10" s="73"/>
      <c r="W10" s="73">
        <f>データ!Q6</f>
        <v>100</v>
      </c>
      <c r="X10" s="73"/>
      <c r="Y10" s="73"/>
      <c r="Z10" s="73"/>
      <c r="AA10" s="73"/>
      <c r="AB10" s="73"/>
      <c r="AC10" s="73"/>
      <c r="AD10" s="74">
        <f>データ!R6</f>
        <v>2461</v>
      </c>
      <c r="AE10" s="74"/>
      <c r="AF10" s="74"/>
      <c r="AG10" s="74"/>
      <c r="AH10" s="74"/>
      <c r="AI10" s="74"/>
      <c r="AJ10" s="74"/>
      <c r="AK10" s="2"/>
      <c r="AL10" s="74">
        <f>データ!V6</f>
        <v>9301</v>
      </c>
      <c r="AM10" s="74"/>
      <c r="AN10" s="74"/>
      <c r="AO10" s="74"/>
      <c r="AP10" s="74"/>
      <c r="AQ10" s="74"/>
      <c r="AR10" s="74"/>
      <c r="AS10" s="74"/>
      <c r="AT10" s="73">
        <f>データ!W6</f>
        <v>4.16</v>
      </c>
      <c r="AU10" s="73"/>
      <c r="AV10" s="73"/>
      <c r="AW10" s="73"/>
      <c r="AX10" s="73"/>
      <c r="AY10" s="73"/>
      <c r="AZ10" s="73"/>
      <c r="BA10" s="73"/>
      <c r="BB10" s="73">
        <f>データ!X6</f>
        <v>2235.8200000000002</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120</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372013</v>
      </c>
      <c r="D6" s="34">
        <f t="shared" si="3"/>
        <v>46</v>
      </c>
      <c r="E6" s="34">
        <f t="shared" si="3"/>
        <v>17</v>
      </c>
      <c r="F6" s="34">
        <f t="shared" si="3"/>
        <v>4</v>
      </c>
      <c r="G6" s="34">
        <f t="shared" si="3"/>
        <v>0</v>
      </c>
      <c r="H6" s="34" t="str">
        <f t="shared" si="3"/>
        <v>香川県　高松市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46.99</v>
      </c>
      <c r="P6" s="35">
        <f t="shared" si="3"/>
        <v>2.1800000000000002</v>
      </c>
      <c r="Q6" s="35">
        <f t="shared" si="3"/>
        <v>100</v>
      </c>
      <c r="R6" s="35">
        <f t="shared" si="3"/>
        <v>2461</v>
      </c>
      <c r="S6" s="35">
        <f t="shared" si="3"/>
        <v>429242</v>
      </c>
      <c r="T6" s="35">
        <f t="shared" si="3"/>
        <v>375.41</v>
      </c>
      <c r="U6" s="35">
        <f t="shared" si="3"/>
        <v>1143.4000000000001</v>
      </c>
      <c r="V6" s="35">
        <f t="shared" si="3"/>
        <v>9301</v>
      </c>
      <c r="W6" s="35">
        <f t="shared" si="3"/>
        <v>4.16</v>
      </c>
      <c r="X6" s="35">
        <f t="shared" si="3"/>
        <v>2235.8200000000002</v>
      </c>
      <c r="Y6" s="36">
        <f>IF(Y7="",NA(),Y7)</f>
        <v>100</v>
      </c>
      <c r="Z6" s="36">
        <f t="shared" ref="Z6:AH6" si="4">IF(Z7="",NA(),Z7)</f>
        <v>100</v>
      </c>
      <c r="AA6" s="36">
        <f t="shared" si="4"/>
        <v>100.21</v>
      </c>
      <c r="AB6" s="36">
        <f t="shared" si="4"/>
        <v>100.13</v>
      </c>
      <c r="AC6" s="36">
        <f t="shared" si="4"/>
        <v>100</v>
      </c>
      <c r="AD6" s="36">
        <f t="shared" si="4"/>
        <v>93.85</v>
      </c>
      <c r="AE6" s="36">
        <f t="shared" si="4"/>
        <v>95.59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6">
        <f t="shared" si="5"/>
        <v>17.829999999999998</v>
      </c>
      <c r="AO6" s="36">
        <f t="shared" si="5"/>
        <v>99.89</v>
      </c>
      <c r="AP6" s="36">
        <f t="shared" si="5"/>
        <v>137.81</v>
      </c>
      <c r="AQ6" s="36">
        <f t="shared" si="5"/>
        <v>184.13</v>
      </c>
      <c r="AR6" s="36">
        <f t="shared" si="5"/>
        <v>101.85</v>
      </c>
      <c r="AS6" s="36">
        <f t="shared" si="5"/>
        <v>110.77</v>
      </c>
      <c r="AT6" s="35" t="str">
        <f>IF(AT7="","",IF(AT7="-","【-】","【"&amp;SUBSTITUTE(TEXT(AT7,"#,##0.00"),"-","△")&amp;"】"))</f>
        <v>【105.22】</v>
      </c>
      <c r="AU6" s="36">
        <f>IF(AU7="",NA(),AU7)</f>
        <v>104.93</v>
      </c>
      <c r="AV6" s="36">
        <f t="shared" ref="AV6:BD6" si="6">IF(AV7="",NA(),AV7)</f>
        <v>1421.74</v>
      </c>
      <c r="AW6" s="36">
        <f t="shared" si="6"/>
        <v>56.12</v>
      </c>
      <c r="AX6" s="36">
        <f t="shared" si="6"/>
        <v>82.9</v>
      </c>
      <c r="AY6" s="36">
        <f t="shared" si="6"/>
        <v>65.95</v>
      </c>
      <c r="AZ6" s="36">
        <f t="shared" si="6"/>
        <v>209.18</v>
      </c>
      <c r="BA6" s="36">
        <f t="shared" si="6"/>
        <v>189.4</v>
      </c>
      <c r="BB6" s="36">
        <f t="shared" si="6"/>
        <v>63.22</v>
      </c>
      <c r="BC6" s="36">
        <f t="shared" si="6"/>
        <v>49.07</v>
      </c>
      <c r="BD6" s="36">
        <f t="shared" si="6"/>
        <v>46.78</v>
      </c>
      <c r="BE6" s="35" t="str">
        <f>IF(BE7="","",IF(BE7="-","【-】","【"&amp;SUBSTITUTE(TEXT(BE7,"#,##0.00"),"-","△")&amp;"】"))</f>
        <v>【54.12】</v>
      </c>
      <c r="BF6" s="36">
        <f>IF(BF7="",NA(),BF7)</f>
        <v>6225.63</v>
      </c>
      <c r="BG6" s="36">
        <f t="shared" ref="BG6:BO6" si="7">IF(BG7="",NA(),BG7)</f>
        <v>6738.91</v>
      </c>
      <c r="BH6" s="36">
        <f t="shared" si="7"/>
        <v>5845.7</v>
      </c>
      <c r="BI6" s="36">
        <f t="shared" si="7"/>
        <v>3894.58</v>
      </c>
      <c r="BJ6" s="36">
        <f t="shared" si="7"/>
        <v>3963.56</v>
      </c>
      <c r="BK6" s="36">
        <f t="shared" si="7"/>
        <v>1716.82</v>
      </c>
      <c r="BL6" s="36">
        <f t="shared" si="7"/>
        <v>1554.05</v>
      </c>
      <c r="BM6" s="36">
        <f t="shared" si="7"/>
        <v>1436</v>
      </c>
      <c r="BN6" s="36">
        <f t="shared" si="7"/>
        <v>1434.89</v>
      </c>
      <c r="BO6" s="36">
        <f t="shared" si="7"/>
        <v>1298.9100000000001</v>
      </c>
      <c r="BP6" s="35" t="str">
        <f>IF(BP7="","",IF(BP7="-","【-】","【"&amp;SUBSTITUTE(TEXT(BP7,"#,##0.00"),"-","△")&amp;"】"))</f>
        <v>【1,348.09】</v>
      </c>
      <c r="BQ6" s="36">
        <f>IF(BQ7="",NA(),BQ7)</f>
        <v>28.78</v>
      </c>
      <c r="BR6" s="36">
        <f t="shared" ref="BR6:BZ6" si="8">IF(BR7="",NA(),BR7)</f>
        <v>24.9</v>
      </c>
      <c r="BS6" s="36">
        <f t="shared" si="8"/>
        <v>29.03</v>
      </c>
      <c r="BT6" s="36">
        <f t="shared" si="8"/>
        <v>49.67</v>
      </c>
      <c r="BU6" s="36">
        <f t="shared" si="8"/>
        <v>94.77</v>
      </c>
      <c r="BV6" s="36">
        <f t="shared" si="8"/>
        <v>51.73</v>
      </c>
      <c r="BW6" s="36">
        <f t="shared" si="8"/>
        <v>53.01</v>
      </c>
      <c r="BX6" s="36">
        <f t="shared" si="8"/>
        <v>66.56</v>
      </c>
      <c r="BY6" s="36">
        <f t="shared" si="8"/>
        <v>66.22</v>
      </c>
      <c r="BZ6" s="36">
        <f t="shared" si="8"/>
        <v>69.87</v>
      </c>
      <c r="CA6" s="35" t="str">
        <f>IF(CA7="","",IF(CA7="-","【-】","【"&amp;SUBSTITUTE(TEXT(CA7,"#,##0.00"),"-","△")&amp;"】"))</f>
        <v>【69.80】</v>
      </c>
      <c r="CB6" s="36">
        <f>IF(CB7="",NA(),CB7)</f>
        <v>510.06</v>
      </c>
      <c r="CC6" s="36">
        <f t="shared" ref="CC6:CK6" si="9">IF(CC7="",NA(),CC7)</f>
        <v>515.20000000000005</v>
      </c>
      <c r="CD6" s="36">
        <f t="shared" si="9"/>
        <v>504.08</v>
      </c>
      <c r="CE6" s="36">
        <f t="shared" si="9"/>
        <v>436.22</v>
      </c>
      <c r="CF6" s="36">
        <f t="shared" si="9"/>
        <v>225.95</v>
      </c>
      <c r="CG6" s="36">
        <f t="shared" si="9"/>
        <v>310.47000000000003</v>
      </c>
      <c r="CH6" s="36">
        <f t="shared" si="9"/>
        <v>299.39</v>
      </c>
      <c r="CI6" s="36">
        <f t="shared" si="9"/>
        <v>244.29</v>
      </c>
      <c r="CJ6" s="36">
        <f t="shared" si="9"/>
        <v>246.72</v>
      </c>
      <c r="CK6" s="36">
        <f t="shared" si="9"/>
        <v>234.96</v>
      </c>
      <c r="CL6" s="35" t="str">
        <f>IF(CL7="","",IF(CL7="-","【-】","【"&amp;SUBSTITUTE(TEXT(CL7,"#,##0.00"),"-","△")&amp;"】"))</f>
        <v>【232.54】</v>
      </c>
      <c r="CM6" s="36">
        <f>IF(CM7="",NA(),CM7)</f>
        <v>26.4</v>
      </c>
      <c r="CN6" s="36">
        <f t="shared" ref="CN6:CV6" si="10">IF(CN7="",NA(),CN7)</f>
        <v>26.63</v>
      </c>
      <c r="CO6" s="36">
        <f t="shared" si="10"/>
        <v>26.86</v>
      </c>
      <c r="CP6" s="36">
        <f t="shared" si="10"/>
        <v>26.8</v>
      </c>
      <c r="CQ6" s="36">
        <f t="shared" si="10"/>
        <v>31.6</v>
      </c>
      <c r="CR6" s="36">
        <f t="shared" si="10"/>
        <v>36.67</v>
      </c>
      <c r="CS6" s="36">
        <f t="shared" si="10"/>
        <v>36.200000000000003</v>
      </c>
      <c r="CT6" s="36">
        <f t="shared" si="10"/>
        <v>43.58</v>
      </c>
      <c r="CU6" s="36">
        <f t="shared" si="10"/>
        <v>41.35</v>
      </c>
      <c r="CV6" s="36">
        <f t="shared" si="10"/>
        <v>42.9</v>
      </c>
      <c r="CW6" s="35" t="str">
        <f>IF(CW7="","",IF(CW7="-","【-】","【"&amp;SUBSTITUTE(TEXT(CW7,"#,##0.00"),"-","△")&amp;"】"))</f>
        <v>【42.17】</v>
      </c>
      <c r="CX6" s="36">
        <f>IF(CX7="",NA(),CX7)</f>
        <v>51.78</v>
      </c>
      <c r="CY6" s="36">
        <f t="shared" ref="CY6:DG6" si="11">IF(CY7="",NA(),CY7)</f>
        <v>53.4</v>
      </c>
      <c r="CZ6" s="36">
        <f t="shared" si="11"/>
        <v>53.56</v>
      </c>
      <c r="DA6" s="36">
        <f t="shared" si="11"/>
        <v>56.18</v>
      </c>
      <c r="DB6" s="36">
        <f t="shared" si="11"/>
        <v>59.97</v>
      </c>
      <c r="DC6" s="36">
        <f t="shared" si="11"/>
        <v>71.239999999999995</v>
      </c>
      <c r="DD6" s="36">
        <f t="shared" si="11"/>
        <v>71.069999999999993</v>
      </c>
      <c r="DE6" s="36">
        <f t="shared" si="11"/>
        <v>82.35</v>
      </c>
      <c r="DF6" s="36">
        <f t="shared" si="11"/>
        <v>82.9</v>
      </c>
      <c r="DG6" s="36">
        <f t="shared" si="11"/>
        <v>83.5</v>
      </c>
      <c r="DH6" s="35" t="str">
        <f>IF(DH7="","",IF(DH7="-","【-】","【"&amp;SUBSTITUTE(TEXT(DH7,"#,##0.00"),"-","△")&amp;"】"))</f>
        <v>【82.30】</v>
      </c>
      <c r="DI6" s="36">
        <f>IF(DI7="",NA(),DI7)</f>
        <v>3.23</v>
      </c>
      <c r="DJ6" s="36">
        <f t="shared" ref="DJ6:DR6" si="12">IF(DJ7="",NA(),DJ7)</f>
        <v>4.76</v>
      </c>
      <c r="DK6" s="36">
        <f t="shared" si="12"/>
        <v>11.12</v>
      </c>
      <c r="DL6" s="36">
        <f t="shared" si="12"/>
        <v>13.74</v>
      </c>
      <c r="DM6" s="36">
        <f t="shared" si="12"/>
        <v>15.58</v>
      </c>
      <c r="DN6" s="36">
        <f t="shared" si="12"/>
        <v>6.5</v>
      </c>
      <c r="DO6" s="36">
        <f t="shared" si="12"/>
        <v>6.66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7.0000000000000007E-2</v>
      </c>
      <c r="EL6" s="36">
        <f t="shared" si="14"/>
        <v>0.04</v>
      </c>
      <c r="EM6" s="36">
        <f t="shared" si="14"/>
        <v>7.0000000000000007E-2</v>
      </c>
      <c r="EN6" s="36">
        <f t="shared" si="14"/>
        <v>0.09</v>
      </c>
      <c r="EO6" s="35" t="str">
        <f>IF(EO7="","",IF(EO7="-","【-】","【"&amp;SUBSTITUTE(TEXT(EO7,"#,##0.00"),"-","△")&amp;"】"))</f>
        <v>【0.09】</v>
      </c>
    </row>
    <row r="7" spans="1:148" s="37" customFormat="1">
      <c r="A7" s="29"/>
      <c r="B7" s="38">
        <v>2016</v>
      </c>
      <c r="C7" s="38">
        <v>372013</v>
      </c>
      <c r="D7" s="38">
        <v>46</v>
      </c>
      <c r="E7" s="38">
        <v>17</v>
      </c>
      <c r="F7" s="38">
        <v>4</v>
      </c>
      <c r="G7" s="38">
        <v>0</v>
      </c>
      <c r="H7" s="38" t="s">
        <v>108</v>
      </c>
      <c r="I7" s="38" t="s">
        <v>109</v>
      </c>
      <c r="J7" s="38" t="s">
        <v>110</v>
      </c>
      <c r="K7" s="38" t="s">
        <v>111</v>
      </c>
      <c r="L7" s="38" t="s">
        <v>112</v>
      </c>
      <c r="M7" s="38"/>
      <c r="N7" s="39" t="s">
        <v>113</v>
      </c>
      <c r="O7" s="39">
        <v>46.99</v>
      </c>
      <c r="P7" s="39">
        <v>2.1800000000000002</v>
      </c>
      <c r="Q7" s="39">
        <v>100</v>
      </c>
      <c r="R7" s="39">
        <v>2461</v>
      </c>
      <c r="S7" s="39">
        <v>429242</v>
      </c>
      <c r="T7" s="39">
        <v>375.41</v>
      </c>
      <c r="U7" s="39">
        <v>1143.4000000000001</v>
      </c>
      <c r="V7" s="39">
        <v>9301</v>
      </c>
      <c r="W7" s="39">
        <v>4.16</v>
      </c>
      <c r="X7" s="39">
        <v>2235.8200000000002</v>
      </c>
      <c r="Y7" s="39">
        <v>100</v>
      </c>
      <c r="Z7" s="39">
        <v>100</v>
      </c>
      <c r="AA7" s="39">
        <v>100.21</v>
      </c>
      <c r="AB7" s="39">
        <v>100.13</v>
      </c>
      <c r="AC7" s="39">
        <v>100</v>
      </c>
      <c r="AD7" s="39">
        <v>93.85</v>
      </c>
      <c r="AE7" s="39">
        <v>95.59</v>
      </c>
      <c r="AF7" s="39">
        <v>101.24</v>
      </c>
      <c r="AG7" s="39">
        <v>100.94</v>
      </c>
      <c r="AH7" s="39">
        <v>100.85</v>
      </c>
      <c r="AI7" s="39">
        <v>100.66</v>
      </c>
      <c r="AJ7" s="39">
        <v>0</v>
      </c>
      <c r="AK7" s="39">
        <v>0</v>
      </c>
      <c r="AL7" s="39">
        <v>0</v>
      </c>
      <c r="AM7" s="39">
        <v>0</v>
      </c>
      <c r="AN7" s="39">
        <v>17.829999999999998</v>
      </c>
      <c r="AO7" s="39">
        <v>99.89</v>
      </c>
      <c r="AP7" s="39">
        <v>137.81</v>
      </c>
      <c r="AQ7" s="39">
        <v>184.13</v>
      </c>
      <c r="AR7" s="39">
        <v>101.85</v>
      </c>
      <c r="AS7" s="39">
        <v>110.77</v>
      </c>
      <c r="AT7" s="39">
        <v>105.22</v>
      </c>
      <c r="AU7" s="39">
        <v>104.93</v>
      </c>
      <c r="AV7" s="39">
        <v>1421.74</v>
      </c>
      <c r="AW7" s="39">
        <v>56.12</v>
      </c>
      <c r="AX7" s="39">
        <v>82.9</v>
      </c>
      <c r="AY7" s="39">
        <v>65.95</v>
      </c>
      <c r="AZ7" s="39">
        <v>209.18</v>
      </c>
      <c r="BA7" s="39">
        <v>189.4</v>
      </c>
      <c r="BB7" s="39">
        <v>63.22</v>
      </c>
      <c r="BC7" s="39">
        <v>49.07</v>
      </c>
      <c r="BD7" s="39">
        <v>46.78</v>
      </c>
      <c r="BE7" s="39">
        <v>54.12</v>
      </c>
      <c r="BF7" s="39">
        <v>6225.63</v>
      </c>
      <c r="BG7" s="39">
        <v>6738.91</v>
      </c>
      <c r="BH7" s="39">
        <v>5845.7</v>
      </c>
      <c r="BI7" s="39">
        <v>3894.58</v>
      </c>
      <c r="BJ7" s="39">
        <v>3963.56</v>
      </c>
      <c r="BK7" s="39">
        <v>1716.82</v>
      </c>
      <c r="BL7" s="39">
        <v>1554.05</v>
      </c>
      <c r="BM7" s="39">
        <v>1436</v>
      </c>
      <c r="BN7" s="39">
        <v>1434.89</v>
      </c>
      <c r="BO7" s="39">
        <v>1298.9100000000001</v>
      </c>
      <c r="BP7" s="39">
        <v>1348.09</v>
      </c>
      <c r="BQ7" s="39">
        <v>28.78</v>
      </c>
      <c r="BR7" s="39">
        <v>24.9</v>
      </c>
      <c r="BS7" s="39">
        <v>29.03</v>
      </c>
      <c r="BT7" s="39">
        <v>49.67</v>
      </c>
      <c r="BU7" s="39">
        <v>94.77</v>
      </c>
      <c r="BV7" s="39">
        <v>51.73</v>
      </c>
      <c r="BW7" s="39">
        <v>53.01</v>
      </c>
      <c r="BX7" s="39">
        <v>66.56</v>
      </c>
      <c r="BY7" s="39">
        <v>66.22</v>
      </c>
      <c r="BZ7" s="39">
        <v>69.87</v>
      </c>
      <c r="CA7" s="39">
        <v>69.8</v>
      </c>
      <c r="CB7" s="39">
        <v>510.06</v>
      </c>
      <c r="CC7" s="39">
        <v>515.20000000000005</v>
      </c>
      <c r="CD7" s="39">
        <v>504.08</v>
      </c>
      <c r="CE7" s="39">
        <v>436.22</v>
      </c>
      <c r="CF7" s="39">
        <v>225.95</v>
      </c>
      <c r="CG7" s="39">
        <v>310.47000000000003</v>
      </c>
      <c r="CH7" s="39">
        <v>299.39</v>
      </c>
      <c r="CI7" s="39">
        <v>244.29</v>
      </c>
      <c r="CJ7" s="39">
        <v>246.72</v>
      </c>
      <c r="CK7" s="39">
        <v>234.96</v>
      </c>
      <c r="CL7" s="39">
        <v>232.54</v>
      </c>
      <c r="CM7" s="39">
        <v>26.4</v>
      </c>
      <c r="CN7" s="39">
        <v>26.63</v>
      </c>
      <c r="CO7" s="39">
        <v>26.86</v>
      </c>
      <c r="CP7" s="39">
        <v>26.8</v>
      </c>
      <c r="CQ7" s="39">
        <v>31.6</v>
      </c>
      <c r="CR7" s="39">
        <v>36.67</v>
      </c>
      <c r="CS7" s="39">
        <v>36.200000000000003</v>
      </c>
      <c r="CT7" s="39">
        <v>43.58</v>
      </c>
      <c r="CU7" s="39">
        <v>41.35</v>
      </c>
      <c r="CV7" s="39">
        <v>42.9</v>
      </c>
      <c r="CW7" s="39">
        <v>42.17</v>
      </c>
      <c r="CX7" s="39">
        <v>51.78</v>
      </c>
      <c r="CY7" s="39">
        <v>53.4</v>
      </c>
      <c r="CZ7" s="39">
        <v>53.56</v>
      </c>
      <c r="DA7" s="39">
        <v>56.18</v>
      </c>
      <c r="DB7" s="39">
        <v>59.97</v>
      </c>
      <c r="DC7" s="39">
        <v>71.239999999999995</v>
      </c>
      <c r="DD7" s="39">
        <v>71.069999999999993</v>
      </c>
      <c r="DE7" s="39">
        <v>82.35</v>
      </c>
      <c r="DF7" s="39">
        <v>82.9</v>
      </c>
      <c r="DG7" s="39">
        <v>83.5</v>
      </c>
      <c r="DH7" s="39">
        <v>82.3</v>
      </c>
      <c r="DI7" s="39">
        <v>3.23</v>
      </c>
      <c r="DJ7" s="39">
        <v>4.76</v>
      </c>
      <c r="DK7" s="39">
        <v>11.12</v>
      </c>
      <c r="DL7" s="39">
        <v>13.74</v>
      </c>
      <c r="DM7" s="39">
        <v>15.58</v>
      </c>
      <c r="DN7" s="39">
        <v>6.5</v>
      </c>
      <c r="DO7" s="39">
        <v>6.66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0.05</v>
      </c>
      <c r="EK7" s="39">
        <v>7.0000000000000007E-2</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 瞳</cp:lastModifiedBy>
  <cp:lastPrinted>2018-02-08T03:02:46Z</cp:lastPrinted>
  <dcterms:created xsi:type="dcterms:W3CDTF">2017-12-25T01:57:00Z</dcterms:created>
  <dcterms:modified xsi:type="dcterms:W3CDTF">2018-02-08T03:03:30Z</dcterms:modified>
  <cp:category/>
</cp:coreProperties>
</file>