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aster.city.takamatsu.kagawa.jp\suidou\kigyou\経営比較分析表\"/>
    </mc:Choice>
  </mc:AlternateContent>
  <workbookProtection workbookAlgorithmName="SHA-512" workbookHashValue="v7VE+z2MZPUnWZr2iEbfI/e6x/w0CH7NohVC0xz+94O1paLvUw8P9CKhvhFPO2aA7NygN2R/ii2o8LMAibz1Xg==" workbookSaltValue="i5YkIIEFJS1Hx1lvyZ5HeA==" workbookSpinCount="100000" lockStructure="1"/>
  <bookViews>
    <workbookView xWindow="240" yWindow="75" windowWidth="14940" windowHeight="7860"/>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N86"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AH6" i="5"/>
  <c r="AG6" i="5"/>
  <c r="AF6" i="5"/>
  <c r="AE6" i="5"/>
  <c r="AD6" i="5"/>
  <c r="AC6" i="5"/>
  <c r="AB6" i="5"/>
  <c r="AA6" i="5"/>
  <c r="Z6" i="5"/>
  <c r="Y6" i="5"/>
  <c r="X6" i="5"/>
  <c r="W6" i="5"/>
  <c r="AT10" i="4" s="1"/>
  <c r="V6" i="5"/>
  <c r="AL10" i="4" s="1"/>
  <c r="U6" i="5"/>
  <c r="T6" i="5"/>
  <c r="AT8" i="4" s="1"/>
  <c r="S6" i="5"/>
  <c r="AL8" i="4" s="1"/>
  <c r="R6" i="5"/>
  <c r="AD10" i="4" s="1"/>
  <c r="Q6" i="5"/>
  <c r="P6" i="5"/>
  <c r="P10" i="4" s="1"/>
  <c r="O6" i="5"/>
  <c r="I10" i="4" s="1"/>
  <c r="N6" i="5"/>
  <c r="B10" i="4" s="1"/>
  <c r="M6" i="5"/>
  <c r="L6" i="5"/>
  <c r="K6" i="5"/>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M86" i="4"/>
  <c r="L86" i="4"/>
  <c r="K86" i="4"/>
  <c r="I86" i="4"/>
  <c r="H86" i="4"/>
  <c r="G86" i="4"/>
  <c r="E86" i="4"/>
  <c r="BB10" i="4"/>
  <c r="W10" i="4"/>
  <c r="BB8" i="4"/>
  <c r="W8" i="4"/>
  <c r="P8" i="4"/>
  <c r="B8" i="4"/>
  <c r="B6" i="4"/>
  <c r="C10" i="5" l="1"/>
  <c r="D10" i="5"/>
  <c r="E10" i="5"/>
  <c r="B10" i="5"/>
</calcChain>
</file>

<file path=xl/sharedStrings.xml><?xml version="1.0" encoding="utf-8"?>
<sst xmlns="http://schemas.openxmlformats.org/spreadsheetml/2006/main" count="235" uniqueCount="123">
  <si>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</si>
  <si>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</si>
  <si>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</si>
  <si>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</si>
  <si>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</si>
  <si>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</si>
  <si>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</si>
  <si>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</si>
  <si>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</si>
  <si>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</si>
  <si>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</si>
  <si>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</si>
  <si>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</si>
  <si>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</si>
  <si>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</si>
  <si>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</si>
  <si>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</si>
  <si>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</si>
  <si>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</si>
  <si>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</si>
  <si>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</si>
  <si>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</si>
  <si>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</si>
  <si>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</si>
  <si>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</si>
  <si>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</si>
  <si>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</si>
  <si>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</si>
  <si>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</si>
  <si>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</si>
  <si>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</si>
  <si>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</si>
  <si>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</si>
  <si>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</si>
  <si>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</si>
  <si>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</si>
  <si>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</si>
  <si>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</si>
  <si>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</si>
  <si>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</si>
  <si>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</si>
  <si>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</si>
  <si>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</si>
  <si>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</si>
  <si>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</si>
  <si>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</si>
  <si>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</si>
  <si>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</si>
  <si>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</si>
  <si>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</si>
  <si>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</si>
  <si>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</si>
  <si>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</si>
  <si>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</si>
  <si>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</si>
  <si>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</si>
  <si>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</si>
  <si>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</si>
  <si>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</si>
  <si>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</si>
  <si>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</si>
  <si>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</si>
  <si>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</si>
  <si>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</si>
  <si>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</si>
  <si>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</si>
  <si>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</si>
  <si>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</si>
  <si>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</si>
  <si>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</si>
  <si>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</si>
  <si>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</si>
  <si>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</si>
  <si>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</si>
  <si>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</si>
  <si>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</si>
  <si>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</si>
  <si>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</si>
  <si>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</si>
  <si>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</si>
  <si>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</si>
  <si>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</si>
  <si>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</si>
  <si>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</si>
  <si>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</si>
  <si>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</si>
  <si>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</si>
  <si>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</si>
  <si>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</si>
  <si>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</si>
  <si>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</si>
  <si>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</si>
  <si>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</si>
  <si>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</si>
  <si>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</si>
  <si>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</si>
  <si>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</si>
  <si>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</si>
  <si>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</si>
  <si>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</si>
  <si>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</si>
  <si>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</si>
  <si>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</si>
  <si>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</si>
  <si>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</si>
  <si>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</si>
  <si>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</si>
  <si>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</si>
  <si>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香川県　高松市</t>
  </si>
  <si>
    <t>法適用</t>
  </si>
  <si>
    <t>下水道事業</t>
  </si>
  <si>
    <t>農業集落排水</t>
  </si>
  <si>
    <t>F2</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</si>
  <si>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</si>
  <si>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</si>
  <si>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</si>
  <si>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</si>
  <si>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</si>
  <si>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</si>
  <si>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供用開始が平成７年頃と比較的新しく、管渠・施設等の法定耐用年数経過まで期間があり、管渠の傷みも少ないのが現状である。しかし、マンホールポンプなど負荷の掛かる施設においては、計画的に修繕等を行っている。</t>
    <phoneticPr fontId="4"/>
  </si>
  <si>
    <t>　農業集落排水事業の運営は歳入不足であり、その不足額については、一般会計繰入金により収支を合わせている。また過疎化の進んでいる地域のため、今後の利用者数の減少も見込まれており、歳入不足が深刻化する可能性がある。
　しかしながら、使用料改定等による経営状況の改善を行うことは、負担の増大から使用者数の減少を伴う恐れがあるため現状では非常に難しく、現状の維持に努めていく。
　今後は、平成２７年度に改定した高松市上下水道事業基本計画（経営戦略）を基本指針として、適切な事業運営に努めたい。</t>
    <phoneticPr fontId="4"/>
  </si>
  <si>
    <t>自治体職員</t>
    <rPh sb="0" eb="3">
      <t>ジチタイ</t>
    </rPh>
    <rPh sb="3" eb="5">
      <t>ショクイン</t>
    </rPh>
    <phoneticPr fontId="4"/>
  </si>
  <si>
    <t>①経常収支比率は、使用料で回収できない経費を一般会計からの繰入金で全額繰り入れて賄っていることから、比率は１００％となっている。
④企業債残高対事業規模比率は年々低下してきており、これは、現在新規の企業債の借入れを行っていないため、今後も低下すると思われる。
　適正水準とされる２０㎥当たりの使用料収入が３，０００円に達していないため、⑤経費回収率が全国平均より若干低くなっている。本市の経費回収率は、毎年大きく増減しており、平均を大きく下回る年もあるが、これは施設等の修繕の有無などにより⑥汚水処理原価が増減したことによるものである。
　公共下水道などと一体的に運営していることで維持管理費などは比較的低く抑えられているが、経費回収率は他都市同様低い水準となっているため、今後も引き続き、使用料確保の適正化と汚水処理原価の引き下げに努めていく。</t>
    <rPh sb="315" eb="317">
      <t>ケイヒ</t>
    </rPh>
    <rPh sb="317" eb="319">
      <t>カイシュウ</t>
    </rPh>
    <rPh sb="319" eb="320">
      <t>リツ</t>
    </rPh>
    <rPh sb="339" eb="341">
      <t>コンゴ</t>
    </rPh>
    <rPh sb="342" eb="343">
      <t>ヒ</t>
    </rPh>
    <rPh sb="344" eb="345">
      <t>ツヅ</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</si>
</sst>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1">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xf numFmtId="0" fontId="16" fillId="0" borderId="6" xfId="1" applyFont="1" applyBorder="1" applyAlignment="1" applyProtection="1">
      <alignment horizontal="left" vertical="top" wrapText="1"/>
      <protection locked="0"/>
    </xf>
    <xf numFmtId="0" fontId="16" fillId="0" borderId="0" xfId="1" applyFont="1" applyBorder="1" applyAlignment="1" applyProtection="1">
      <alignment horizontal="left" vertical="top" wrapText="1"/>
      <protection locked="0"/>
    </xf>
    <xf numFmtId="0" fontId="16" fillId="0" borderId="7" xfId="1" applyFont="1" applyBorder="1" applyAlignment="1" applyProtection="1">
      <alignment horizontal="left" vertical="top" wrapText="1"/>
      <protection locked="0"/>
    </xf>
    <xf numFmtId="0" fontId="16" fillId="0" borderId="8" xfId="1" applyFont="1" applyBorder="1" applyAlignment="1" applyProtection="1">
      <alignment horizontal="left" vertical="top" wrapText="1"/>
      <protection locked="0"/>
    </xf>
    <xf numFmtId="0" fontId="16" fillId="0" borderId="1" xfId="1" applyFont="1" applyBorder="1" applyAlignment="1" applyProtection="1">
      <alignment horizontal="left" vertical="top" wrapText="1"/>
      <protection locked="0"/>
    </xf>
    <xf numFmtId="0" fontId="16" fillId="0" borderId="9" xfId="1" applyFont="1" applyBorder="1" applyAlignment="1" applyProtection="1">
      <alignment horizontal="left" vertical="top" wrapText="1"/>
      <protection locked="0"/>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80569384"/>
        <c:axId val="180867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0.03</c:v>
                </c:pt>
                <c:pt idx="2">
                  <c:v>0.02</c:v>
                </c:pt>
                <c:pt idx="3">
                  <c:v>0.01</c:v>
                </c:pt>
                <c:pt idx="4">
                  <c:v>2.0499999999999998</c:v>
                </c:pt>
              </c:numCache>
            </c:numRef>
          </c:val>
          <c:smooth val="0"/>
        </c:ser>
        <c:dLbls>
          <c:showLegendKey val="0"/>
          <c:showVal val="0"/>
          <c:showCatName val="0"/>
          <c:showSerName val="0"/>
          <c:showPercent val="0"/>
          <c:showBubbleSize val="0"/>
        </c:dLbls>
        <c:marker val="1"/>
        <c:smooth val="0"/>
        <c:axId val="180569384"/>
        <c:axId val="180867864"/>
      </c:lineChart>
      <c:dateAx>
        <c:axId val="180569384"/>
        <c:scaling>
          <c:orientation val="minMax"/>
        </c:scaling>
        <c:delete val="1"/>
        <c:axPos val="b"/>
        <c:numFmt formatCode="ge" sourceLinked="1"/>
        <c:majorTickMark val="none"/>
        <c:minorTickMark val="none"/>
        <c:tickLblPos val="none"/>
        <c:crossAx val="180867864"/>
        <c:crosses val="autoZero"/>
        <c:auto val="1"/>
        <c:lblOffset val="100"/>
        <c:baseTimeUnit val="years"/>
      </c:dateAx>
      <c:valAx>
        <c:axId val="180867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569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55.36</c:v>
                </c:pt>
                <c:pt idx="1">
                  <c:v>54.46</c:v>
                </c:pt>
                <c:pt idx="2">
                  <c:v>54.46</c:v>
                </c:pt>
                <c:pt idx="3">
                  <c:v>54.46</c:v>
                </c:pt>
                <c:pt idx="4">
                  <c:v>54.46</c:v>
                </c:pt>
              </c:numCache>
            </c:numRef>
          </c:val>
        </c:ser>
        <c:dLbls>
          <c:showLegendKey val="0"/>
          <c:showVal val="0"/>
          <c:showCatName val="0"/>
          <c:showSerName val="0"/>
          <c:showPercent val="0"/>
          <c:showBubbleSize val="0"/>
        </c:dLbls>
        <c:gapWidth val="150"/>
        <c:axId val="183173552"/>
        <c:axId val="183173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53.78</c:v>
                </c:pt>
                <c:pt idx="2">
                  <c:v>53.24</c:v>
                </c:pt>
                <c:pt idx="3">
                  <c:v>52.31</c:v>
                </c:pt>
                <c:pt idx="4">
                  <c:v>60.65</c:v>
                </c:pt>
              </c:numCache>
            </c:numRef>
          </c:val>
          <c:smooth val="0"/>
        </c:ser>
        <c:dLbls>
          <c:showLegendKey val="0"/>
          <c:showVal val="0"/>
          <c:showCatName val="0"/>
          <c:showSerName val="0"/>
          <c:showPercent val="0"/>
          <c:showBubbleSize val="0"/>
        </c:dLbls>
        <c:marker val="1"/>
        <c:smooth val="0"/>
        <c:axId val="183173552"/>
        <c:axId val="183173944"/>
      </c:lineChart>
      <c:dateAx>
        <c:axId val="183173552"/>
        <c:scaling>
          <c:orientation val="minMax"/>
        </c:scaling>
        <c:delete val="1"/>
        <c:axPos val="b"/>
        <c:numFmt formatCode="ge" sourceLinked="1"/>
        <c:majorTickMark val="none"/>
        <c:minorTickMark val="none"/>
        <c:tickLblPos val="none"/>
        <c:crossAx val="183173944"/>
        <c:crosses val="autoZero"/>
        <c:auto val="1"/>
        <c:lblOffset val="100"/>
        <c:baseTimeUnit val="years"/>
      </c:dateAx>
      <c:valAx>
        <c:axId val="183173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173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183175120"/>
        <c:axId val="183175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84.06</c:v>
                </c:pt>
                <c:pt idx="2">
                  <c:v>84.07</c:v>
                </c:pt>
                <c:pt idx="3">
                  <c:v>84.32</c:v>
                </c:pt>
                <c:pt idx="4">
                  <c:v>84.58</c:v>
                </c:pt>
              </c:numCache>
            </c:numRef>
          </c:val>
          <c:smooth val="0"/>
        </c:ser>
        <c:dLbls>
          <c:showLegendKey val="0"/>
          <c:showVal val="0"/>
          <c:showCatName val="0"/>
          <c:showSerName val="0"/>
          <c:showPercent val="0"/>
          <c:showBubbleSize val="0"/>
        </c:dLbls>
        <c:marker val="1"/>
        <c:smooth val="0"/>
        <c:axId val="183175120"/>
        <c:axId val="183175512"/>
      </c:lineChart>
      <c:dateAx>
        <c:axId val="183175120"/>
        <c:scaling>
          <c:orientation val="minMax"/>
        </c:scaling>
        <c:delete val="1"/>
        <c:axPos val="b"/>
        <c:numFmt formatCode="ge" sourceLinked="1"/>
        <c:majorTickMark val="none"/>
        <c:minorTickMark val="none"/>
        <c:tickLblPos val="none"/>
        <c:crossAx val="183175512"/>
        <c:crosses val="autoZero"/>
        <c:auto val="1"/>
        <c:lblOffset val="100"/>
        <c:baseTimeUnit val="years"/>
      </c:dateAx>
      <c:valAx>
        <c:axId val="183175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175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182938688"/>
        <c:axId val="182939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92.74</c:v>
                </c:pt>
                <c:pt idx="1">
                  <c:v>93.62</c:v>
                </c:pt>
                <c:pt idx="2">
                  <c:v>97.53</c:v>
                </c:pt>
                <c:pt idx="3">
                  <c:v>99.64</c:v>
                </c:pt>
                <c:pt idx="4">
                  <c:v>99.66</c:v>
                </c:pt>
              </c:numCache>
            </c:numRef>
          </c:val>
          <c:smooth val="0"/>
        </c:ser>
        <c:dLbls>
          <c:showLegendKey val="0"/>
          <c:showVal val="0"/>
          <c:showCatName val="0"/>
          <c:showSerName val="0"/>
          <c:showPercent val="0"/>
          <c:showBubbleSize val="0"/>
        </c:dLbls>
        <c:marker val="1"/>
        <c:smooth val="0"/>
        <c:axId val="182938688"/>
        <c:axId val="182939072"/>
      </c:lineChart>
      <c:dateAx>
        <c:axId val="182938688"/>
        <c:scaling>
          <c:orientation val="minMax"/>
        </c:scaling>
        <c:delete val="1"/>
        <c:axPos val="b"/>
        <c:numFmt formatCode="ge" sourceLinked="1"/>
        <c:majorTickMark val="none"/>
        <c:minorTickMark val="none"/>
        <c:tickLblPos val="none"/>
        <c:crossAx val="182939072"/>
        <c:crosses val="autoZero"/>
        <c:auto val="1"/>
        <c:lblOffset val="100"/>
        <c:baseTimeUnit val="years"/>
      </c:dateAx>
      <c:valAx>
        <c:axId val="182939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938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3.97</c:v>
                </c:pt>
                <c:pt idx="1">
                  <c:v>5.65</c:v>
                </c:pt>
                <c:pt idx="2">
                  <c:v>18.329999999999998</c:v>
                </c:pt>
                <c:pt idx="3">
                  <c:v>21.11</c:v>
                </c:pt>
                <c:pt idx="4">
                  <c:v>23.64</c:v>
                </c:pt>
              </c:numCache>
            </c:numRef>
          </c:val>
        </c:ser>
        <c:dLbls>
          <c:showLegendKey val="0"/>
          <c:showVal val="0"/>
          <c:showCatName val="0"/>
          <c:showSerName val="0"/>
          <c:showPercent val="0"/>
          <c:showBubbleSize val="0"/>
        </c:dLbls>
        <c:gapWidth val="150"/>
        <c:axId val="182973488"/>
        <c:axId val="182973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9</c:v>
                </c:pt>
                <c:pt idx="1">
                  <c:v>10.11</c:v>
                </c:pt>
                <c:pt idx="2">
                  <c:v>20.68</c:v>
                </c:pt>
                <c:pt idx="3">
                  <c:v>22.41</c:v>
                </c:pt>
                <c:pt idx="4">
                  <c:v>22.9</c:v>
                </c:pt>
              </c:numCache>
            </c:numRef>
          </c:val>
          <c:smooth val="0"/>
        </c:ser>
        <c:dLbls>
          <c:showLegendKey val="0"/>
          <c:showVal val="0"/>
          <c:showCatName val="0"/>
          <c:showSerName val="0"/>
          <c:showPercent val="0"/>
          <c:showBubbleSize val="0"/>
        </c:dLbls>
        <c:marker val="1"/>
        <c:smooth val="0"/>
        <c:axId val="182973488"/>
        <c:axId val="182973872"/>
      </c:lineChart>
      <c:dateAx>
        <c:axId val="182973488"/>
        <c:scaling>
          <c:orientation val="minMax"/>
        </c:scaling>
        <c:delete val="1"/>
        <c:axPos val="b"/>
        <c:numFmt formatCode="ge" sourceLinked="1"/>
        <c:majorTickMark val="none"/>
        <c:minorTickMark val="none"/>
        <c:tickLblPos val="none"/>
        <c:crossAx val="182973872"/>
        <c:crosses val="autoZero"/>
        <c:auto val="1"/>
        <c:lblOffset val="100"/>
        <c:baseTimeUnit val="years"/>
      </c:dateAx>
      <c:valAx>
        <c:axId val="182973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973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83088272"/>
        <c:axId val="183088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0.09</c:v>
                </c:pt>
                <c:pt idx="1">
                  <c:v>0.08</c:v>
                </c:pt>
                <c:pt idx="2">
                  <c:v>0.08</c:v>
                </c:pt>
                <c:pt idx="3" formatCode="#,##0.00;&quot;△&quot;#,##0.00">
                  <c:v>0</c:v>
                </c:pt>
                <c:pt idx="4" formatCode="#,##0.00;&quot;△&quot;#,##0.00">
                  <c:v>0</c:v>
                </c:pt>
              </c:numCache>
            </c:numRef>
          </c:val>
          <c:smooth val="0"/>
        </c:ser>
        <c:dLbls>
          <c:showLegendKey val="0"/>
          <c:showVal val="0"/>
          <c:showCatName val="0"/>
          <c:showSerName val="0"/>
          <c:showPercent val="0"/>
          <c:showBubbleSize val="0"/>
        </c:dLbls>
        <c:marker val="1"/>
        <c:smooth val="0"/>
        <c:axId val="183088272"/>
        <c:axId val="183088656"/>
      </c:lineChart>
      <c:dateAx>
        <c:axId val="183088272"/>
        <c:scaling>
          <c:orientation val="minMax"/>
        </c:scaling>
        <c:delete val="1"/>
        <c:axPos val="b"/>
        <c:numFmt formatCode="ge" sourceLinked="1"/>
        <c:majorTickMark val="none"/>
        <c:minorTickMark val="none"/>
        <c:tickLblPos val="none"/>
        <c:crossAx val="183088656"/>
        <c:crosses val="autoZero"/>
        <c:auto val="1"/>
        <c:lblOffset val="100"/>
        <c:baseTimeUnit val="years"/>
      </c:dateAx>
      <c:valAx>
        <c:axId val="183088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088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82441840"/>
        <c:axId val="182443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243.13</c:v>
                </c:pt>
                <c:pt idx="1">
                  <c:v>280.08</c:v>
                </c:pt>
                <c:pt idx="2">
                  <c:v>223.09</c:v>
                </c:pt>
                <c:pt idx="3">
                  <c:v>214.61</c:v>
                </c:pt>
                <c:pt idx="4">
                  <c:v>225.39</c:v>
                </c:pt>
              </c:numCache>
            </c:numRef>
          </c:val>
          <c:smooth val="0"/>
        </c:ser>
        <c:dLbls>
          <c:showLegendKey val="0"/>
          <c:showVal val="0"/>
          <c:showCatName val="0"/>
          <c:showSerName val="0"/>
          <c:showPercent val="0"/>
          <c:showBubbleSize val="0"/>
        </c:dLbls>
        <c:marker val="1"/>
        <c:smooth val="0"/>
        <c:axId val="182441840"/>
        <c:axId val="182443408"/>
      </c:lineChart>
      <c:dateAx>
        <c:axId val="182441840"/>
        <c:scaling>
          <c:orientation val="minMax"/>
        </c:scaling>
        <c:delete val="1"/>
        <c:axPos val="b"/>
        <c:numFmt formatCode="ge" sourceLinked="1"/>
        <c:majorTickMark val="none"/>
        <c:minorTickMark val="none"/>
        <c:tickLblPos val="none"/>
        <c:crossAx val="182443408"/>
        <c:crosses val="autoZero"/>
        <c:auto val="1"/>
        <c:lblOffset val="100"/>
        <c:baseTimeUnit val="years"/>
      </c:dateAx>
      <c:valAx>
        <c:axId val="182443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441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355.5</c:v>
                </c:pt>
                <c:pt idx="1">
                  <c:v>448.61</c:v>
                </c:pt>
                <c:pt idx="2">
                  <c:v>1178.95</c:v>
                </c:pt>
                <c:pt idx="3">
                  <c:v>1399.82</c:v>
                </c:pt>
                <c:pt idx="4">
                  <c:v>1523.28</c:v>
                </c:pt>
              </c:numCache>
            </c:numRef>
          </c:val>
        </c:ser>
        <c:dLbls>
          <c:showLegendKey val="0"/>
          <c:showVal val="0"/>
          <c:showCatName val="0"/>
          <c:showSerName val="0"/>
          <c:showPercent val="0"/>
          <c:showBubbleSize val="0"/>
        </c:dLbls>
        <c:gapWidth val="150"/>
        <c:axId val="182444584"/>
        <c:axId val="182444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162.52000000000001</c:v>
                </c:pt>
                <c:pt idx="1">
                  <c:v>124.2</c:v>
                </c:pt>
                <c:pt idx="2">
                  <c:v>33.03</c:v>
                </c:pt>
                <c:pt idx="3">
                  <c:v>29.45</c:v>
                </c:pt>
                <c:pt idx="4">
                  <c:v>31.84</c:v>
                </c:pt>
              </c:numCache>
            </c:numRef>
          </c:val>
          <c:smooth val="0"/>
        </c:ser>
        <c:dLbls>
          <c:showLegendKey val="0"/>
          <c:showVal val="0"/>
          <c:showCatName val="0"/>
          <c:showSerName val="0"/>
          <c:showPercent val="0"/>
          <c:showBubbleSize val="0"/>
        </c:dLbls>
        <c:marker val="1"/>
        <c:smooth val="0"/>
        <c:axId val="182444584"/>
        <c:axId val="182444976"/>
      </c:lineChart>
      <c:dateAx>
        <c:axId val="182444584"/>
        <c:scaling>
          <c:orientation val="minMax"/>
        </c:scaling>
        <c:delete val="1"/>
        <c:axPos val="b"/>
        <c:numFmt formatCode="ge" sourceLinked="1"/>
        <c:majorTickMark val="none"/>
        <c:minorTickMark val="none"/>
        <c:tickLblPos val="none"/>
        <c:crossAx val="182444976"/>
        <c:crosses val="autoZero"/>
        <c:auto val="1"/>
        <c:lblOffset val="100"/>
        <c:baseTimeUnit val="years"/>
      </c:dateAx>
      <c:valAx>
        <c:axId val="182444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444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2241.9299999999998</c:v>
                </c:pt>
                <c:pt idx="1">
                  <c:v>2100.08</c:v>
                </c:pt>
                <c:pt idx="2">
                  <c:v>1929.37</c:v>
                </c:pt>
                <c:pt idx="3">
                  <c:v>1776.75</c:v>
                </c:pt>
                <c:pt idx="4" formatCode="#,##0.00;&quot;△&quot;#,##0.00">
                  <c:v>1600.85</c:v>
                </c:pt>
              </c:numCache>
            </c:numRef>
          </c:val>
        </c:ser>
        <c:dLbls>
          <c:showLegendKey val="0"/>
          <c:showVal val="0"/>
          <c:showCatName val="0"/>
          <c:showSerName val="0"/>
          <c:showPercent val="0"/>
          <c:showBubbleSize val="0"/>
        </c:dLbls>
        <c:gapWidth val="150"/>
        <c:axId val="182446152"/>
        <c:axId val="182446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1126.77</c:v>
                </c:pt>
                <c:pt idx="2">
                  <c:v>1044.8</c:v>
                </c:pt>
                <c:pt idx="3">
                  <c:v>1081.8</c:v>
                </c:pt>
                <c:pt idx="4">
                  <c:v>974.93</c:v>
                </c:pt>
              </c:numCache>
            </c:numRef>
          </c:val>
          <c:smooth val="0"/>
        </c:ser>
        <c:dLbls>
          <c:showLegendKey val="0"/>
          <c:showVal val="0"/>
          <c:showCatName val="0"/>
          <c:showSerName val="0"/>
          <c:showPercent val="0"/>
          <c:showBubbleSize val="0"/>
        </c:dLbls>
        <c:marker val="1"/>
        <c:smooth val="0"/>
        <c:axId val="182446152"/>
        <c:axId val="182446544"/>
      </c:lineChart>
      <c:dateAx>
        <c:axId val="182446152"/>
        <c:scaling>
          <c:orientation val="minMax"/>
        </c:scaling>
        <c:delete val="1"/>
        <c:axPos val="b"/>
        <c:numFmt formatCode="ge" sourceLinked="1"/>
        <c:majorTickMark val="none"/>
        <c:minorTickMark val="none"/>
        <c:tickLblPos val="none"/>
        <c:crossAx val="182446544"/>
        <c:crosses val="autoZero"/>
        <c:auto val="1"/>
        <c:lblOffset val="100"/>
        <c:baseTimeUnit val="years"/>
      </c:dateAx>
      <c:valAx>
        <c:axId val="182446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446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33.299999999999997</c:v>
                </c:pt>
                <c:pt idx="1">
                  <c:v>55.77</c:v>
                </c:pt>
                <c:pt idx="2">
                  <c:v>41.54</c:v>
                </c:pt>
                <c:pt idx="3">
                  <c:v>45.82</c:v>
                </c:pt>
                <c:pt idx="4">
                  <c:v>46.23</c:v>
                </c:pt>
              </c:numCache>
            </c:numRef>
          </c:val>
        </c:ser>
        <c:dLbls>
          <c:showLegendKey val="0"/>
          <c:showVal val="0"/>
          <c:showCatName val="0"/>
          <c:showSerName val="0"/>
          <c:showPercent val="0"/>
          <c:showBubbleSize val="0"/>
        </c:dLbls>
        <c:gapWidth val="150"/>
        <c:axId val="183170416"/>
        <c:axId val="183170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50.9</c:v>
                </c:pt>
                <c:pt idx="2">
                  <c:v>50.82</c:v>
                </c:pt>
                <c:pt idx="3">
                  <c:v>52.19</c:v>
                </c:pt>
                <c:pt idx="4">
                  <c:v>55.32</c:v>
                </c:pt>
              </c:numCache>
            </c:numRef>
          </c:val>
          <c:smooth val="0"/>
        </c:ser>
        <c:dLbls>
          <c:showLegendKey val="0"/>
          <c:showVal val="0"/>
          <c:showCatName val="0"/>
          <c:showSerName val="0"/>
          <c:showPercent val="0"/>
          <c:showBubbleSize val="0"/>
        </c:dLbls>
        <c:marker val="1"/>
        <c:smooth val="0"/>
        <c:axId val="183170416"/>
        <c:axId val="183170808"/>
      </c:lineChart>
      <c:dateAx>
        <c:axId val="183170416"/>
        <c:scaling>
          <c:orientation val="minMax"/>
        </c:scaling>
        <c:delete val="1"/>
        <c:axPos val="b"/>
        <c:numFmt formatCode="ge" sourceLinked="1"/>
        <c:majorTickMark val="none"/>
        <c:minorTickMark val="none"/>
        <c:tickLblPos val="none"/>
        <c:crossAx val="183170808"/>
        <c:crosses val="autoZero"/>
        <c:auto val="1"/>
        <c:lblOffset val="100"/>
        <c:baseTimeUnit val="years"/>
      </c:dateAx>
      <c:valAx>
        <c:axId val="183170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170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352.76</c:v>
                </c:pt>
                <c:pt idx="1">
                  <c:v>203</c:v>
                </c:pt>
                <c:pt idx="2">
                  <c:v>292.08999999999997</c:v>
                </c:pt>
                <c:pt idx="3">
                  <c:v>295.77999999999997</c:v>
                </c:pt>
                <c:pt idx="4">
                  <c:v>233.75</c:v>
                </c:pt>
              </c:numCache>
            </c:numRef>
          </c:val>
        </c:ser>
        <c:dLbls>
          <c:showLegendKey val="0"/>
          <c:showVal val="0"/>
          <c:showCatName val="0"/>
          <c:showSerName val="0"/>
          <c:showPercent val="0"/>
          <c:showBubbleSize val="0"/>
        </c:dLbls>
        <c:gapWidth val="150"/>
        <c:axId val="183171984"/>
        <c:axId val="183172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293.27</c:v>
                </c:pt>
                <c:pt idx="2">
                  <c:v>300.52</c:v>
                </c:pt>
                <c:pt idx="3">
                  <c:v>296.14</c:v>
                </c:pt>
                <c:pt idx="4">
                  <c:v>283.17</c:v>
                </c:pt>
              </c:numCache>
            </c:numRef>
          </c:val>
          <c:smooth val="0"/>
        </c:ser>
        <c:dLbls>
          <c:showLegendKey val="0"/>
          <c:showVal val="0"/>
          <c:showCatName val="0"/>
          <c:showSerName val="0"/>
          <c:showPercent val="0"/>
          <c:showBubbleSize val="0"/>
        </c:dLbls>
        <c:marker val="1"/>
        <c:smooth val="0"/>
        <c:axId val="183171984"/>
        <c:axId val="183172376"/>
      </c:lineChart>
      <c:dateAx>
        <c:axId val="183171984"/>
        <c:scaling>
          <c:orientation val="minMax"/>
        </c:scaling>
        <c:delete val="1"/>
        <c:axPos val="b"/>
        <c:numFmt formatCode="ge" sourceLinked="1"/>
        <c:majorTickMark val="none"/>
        <c:minorTickMark val="none"/>
        <c:tickLblPos val="none"/>
        <c:crossAx val="183172376"/>
        <c:crosses val="autoZero"/>
        <c:auto val="1"/>
        <c:lblOffset val="100"/>
        <c:baseTimeUnit val="years"/>
      </c:dateAx>
      <c:valAx>
        <c:axId val="183172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171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【206.58】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K8" zoomScaleNormal="100" workbookViewId="0">
      <selection activeCell="CC17" sqref="CC17"/>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6" t="str">
        <f>データ!H6</f>
        <v>香川県　高松市</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4"/>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4"/>
      <c r="BK7" s="4"/>
      <c r="BL7" s="5" t="s">
        <v>9</v>
      </c>
      <c r="BM7" s="6"/>
      <c r="BN7" s="6"/>
      <c r="BO7" s="6"/>
      <c r="BP7" s="6"/>
      <c r="BQ7" s="6"/>
      <c r="BR7" s="6"/>
      <c r="BS7" s="6"/>
      <c r="BT7" s="6"/>
      <c r="BU7" s="6"/>
      <c r="BV7" s="6"/>
      <c r="BW7" s="6"/>
      <c r="BX7" s="6"/>
      <c r="BY7" s="7"/>
    </row>
    <row r="8" spans="1:78" ht="18.75" customHeight="1">
      <c r="A8" s="2"/>
      <c r="B8" s="73" t="str">
        <f>データ!I6</f>
        <v>法適用</v>
      </c>
      <c r="C8" s="73"/>
      <c r="D8" s="73"/>
      <c r="E8" s="73"/>
      <c r="F8" s="73"/>
      <c r="G8" s="73"/>
      <c r="H8" s="73"/>
      <c r="I8" s="73" t="str">
        <f>データ!J6</f>
        <v>下水道事業</v>
      </c>
      <c r="J8" s="73"/>
      <c r="K8" s="73"/>
      <c r="L8" s="73"/>
      <c r="M8" s="73"/>
      <c r="N8" s="73"/>
      <c r="O8" s="73"/>
      <c r="P8" s="73" t="str">
        <f>データ!K6</f>
        <v>農業集落排水</v>
      </c>
      <c r="Q8" s="73"/>
      <c r="R8" s="73"/>
      <c r="S8" s="73"/>
      <c r="T8" s="73"/>
      <c r="U8" s="73"/>
      <c r="V8" s="73"/>
      <c r="W8" s="73" t="str">
        <f>データ!L6</f>
        <v>F2</v>
      </c>
      <c r="X8" s="73"/>
      <c r="Y8" s="73"/>
      <c r="Z8" s="73"/>
      <c r="AA8" s="73"/>
      <c r="AB8" s="73"/>
      <c r="AC8" s="73"/>
      <c r="AD8" s="74" t="s">
        <v>121</v>
      </c>
      <c r="AE8" s="74"/>
      <c r="AF8" s="74"/>
      <c r="AG8" s="74"/>
      <c r="AH8" s="74"/>
      <c r="AI8" s="74"/>
      <c r="AJ8" s="74"/>
      <c r="AK8" s="4"/>
      <c r="AL8" s="68">
        <f>データ!S6</f>
        <v>429242</v>
      </c>
      <c r="AM8" s="68"/>
      <c r="AN8" s="68"/>
      <c r="AO8" s="68"/>
      <c r="AP8" s="68"/>
      <c r="AQ8" s="68"/>
      <c r="AR8" s="68"/>
      <c r="AS8" s="68"/>
      <c r="AT8" s="67">
        <f>データ!T6</f>
        <v>375.41</v>
      </c>
      <c r="AU8" s="67"/>
      <c r="AV8" s="67"/>
      <c r="AW8" s="67"/>
      <c r="AX8" s="67"/>
      <c r="AY8" s="67"/>
      <c r="AZ8" s="67"/>
      <c r="BA8" s="67"/>
      <c r="BB8" s="67">
        <f>データ!U6</f>
        <v>1143.4000000000001</v>
      </c>
      <c r="BC8" s="67"/>
      <c r="BD8" s="67"/>
      <c r="BE8" s="67"/>
      <c r="BF8" s="67"/>
      <c r="BG8" s="67"/>
      <c r="BH8" s="67"/>
      <c r="BI8" s="67"/>
      <c r="BJ8" s="4"/>
      <c r="BK8" s="4"/>
      <c r="BL8" s="71" t="s">
        <v>10</v>
      </c>
      <c r="BM8" s="72"/>
      <c r="BN8" s="8" t="s">
        <v>11</v>
      </c>
      <c r="BO8" s="9"/>
      <c r="BP8" s="9"/>
      <c r="BQ8" s="9"/>
      <c r="BR8" s="9"/>
      <c r="BS8" s="9"/>
      <c r="BT8" s="9"/>
      <c r="BU8" s="9"/>
      <c r="BV8" s="9"/>
      <c r="BW8" s="9"/>
      <c r="BX8" s="9"/>
      <c r="BY8" s="10"/>
    </row>
    <row r="9" spans="1:78" ht="18.75" customHeight="1">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4"/>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4"/>
      <c r="BK9" s="4"/>
      <c r="BL9" s="65" t="s">
        <v>20</v>
      </c>
      <c r="BM9" s="66"/>
      <c r="BN9" s="11" t="s">
        <v>21</v>
      </c>
      <c r="BO9" s="12"/>
      <c r="BP9" s="12"/>
      <c r="BQ9" s="12"/>
      <c r="BR9" s="12"/>
      <c r="BS9" s="12"/>
      <c r="BT9" s="12"/>
      <c r="BU9" s="12"/>
      <c r="BV9" s="12"/>
      <c r="BW9" s="12"/>
      <c r="BX9" s="12"/>
      <c r="BY9" s="13"/>
    </row>
    <row r="10" spans="1:78" ht="18.75" customHeight="1">
      <c r="A10" s="2"/>
      <c r="B10" s="67" t="str">
        <f>データ!N6</f>
        <v>-</v>
      </c>
      <c r="C10" s="67"/>
      <c r="D10" s="67"/>
      <c r="E10" s="67"/>
      <c r="F10" s="67"/>
      <c r="G10" s="67"/>
      <c r="H10" s="67"/>
      <c r="I10" s="67">
        <f>データ!O6</f>
        <v>89.36</v>
      </c>
      <c r="J10" s="67"/>
      <c r="K10" s="67"/>
      <c r="L10" s="67"/>
      <c r="M10" s="67"/>
      <c r="N10" s="67"/>
      <c r="O10" s="67"/>
      <c r="P10" s="67">
        <f>データ!P6</f>
        <v>0.04</v>
      </c>
      <c r="Q10" s="67"/>
      <c r="R10" s="67"/>
      <c r="S10" s="67"/>
      <c r="T10" s="67"/>
      <c r="U10" s="67"/>
      <c r="V10" s="67"/>
      <c r="W10" s="67">
        <f>データ!Q6</f>
        <v>100</v>
      </c>
      <c r="X10" s="67"/>
      <c r="Y10" s="67"/>
      <c r="Z10" s="67"/>
      <c r="AA10" s="67"/>
      <c r="AB10" s="67"/>
      <c r="AC10" s="67"/>
      <c r="AD10" s="68">
        <f>データ!R6</f>
        <v>2571</v>
      </c>
      <c r="AE10" s="68"/>
      <c r="AF10" s="68"/>
      <c r="AG10" s="68"/>
      <c r="AH10" s="68"/>
      <c r="AI10" s="68"/>
      <c r="AJ10" s="68"/>
      <c r="AK10" s="2"/>
      <c r="AL10" s="68">
        <f>データ!V6</f>
        <v>159</v>
      </c>
      <c r="AM10" s="68"/>
      <c r="AN10" s="68"/>
      <c r="AO10" s="68"/>
      <c r="AP10" s="68"/>
      <c r="AQ10" s="68"/>
      <c r="AR10" s="68"/>
      <c r="AS10" s="68"/>
      <c r="AT10" s="67">
        <f>データ!W6</f>
        <v>0.17</v>
      </c>
      <c r="AU10" s="67"/>
      <c r="AV10" s="67"/>
      <c r="AW10" s="67"/>
      <c r="AX10" s="67"/>
      <c r="AY10" s="67"/>
      <c r="AZ10" s="67"/>
      <c r="BA10" s="67"/>
      <c r="BB10" s="67">
        <f>データ!X6</f>
        <v>935.29</v>
      </c>
      <c r="BC10" s="67"/>
      <c r="BD10" s="67"/>
      <c r="BE10" s="67"/>
      <c r="BF10" s="67"/>
      <c r="BG10" s="67"/>
      <c r="BH10" s="67"/>
      <c r="BI10" s="67"/>
      <c r="BJ10" s="2"/>
      <c r="BK10" s="2"/>
      <c r="BL10" s="69" t="s">
        <v>22</v>
      </c>
      <c r="BM10" s="70"/>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26</v>
      </c>
      <c r="BM14" s="44"/>
      <c r="BN14" s="44"/>
      <c r="BO14" s="44"/>
      <c r="BP14" s="44"/>
      <c r="BQ14" s="44"/>
      <c r="BR14" s="44"/>
      <c r="BS14" s="44"/>
      <c r="BT14" s="44"/>
      <c r="BU14" s="44"/>
      <c r="BV14" s="44"/>
      <c r="BW14" s="44"/>
      <c r="BX14" s="44"/>
      <c r="BY14" s="44"/>
      <c r="BZ14" s="45"/>
    </row>
    <row r="15" spans="1:78" ht="13.5" customHeight="1">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85" t="s">
        <v>122</v>
      </c>
      <c r="BM16" s="86"/>
      <c r="BN16" s="86"/>
      <c r="BO16" s="86"/>
      <c r="BP16" s="86"/>
      <c r="BQ16" s="86"/>
      <c r="BR16" s="86"/>
      <c r="BS16" s="86"/>
      <c r="BT16" s="86"/>
      <c r="BU16" s="86"/>
      <c r="BV16" s="86"/>
      <c r="BW16" s="86"/>
      <c r="BX16" s="86"/>
      <c r="BY16" s="86"/>
      <c r="BZ16" s="87"/>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85"/>
      <c r="BM17" s="86"/>
      <c r="BN17" s="86"/>
      <c r="BO17" s="86"/>
      <c r="BP17" s="86"/>
      <c r="BQ17" s="86"/>
      <c r="BR17" s="86"/>
      <c r="BS17" s="86"/>
      <c r="BT17" s="86"/>
      <c r="BU17" s="86"/>
      <c r="BV17" s="86"/>
      <c r="BW17" s="86"/>
      <c r="BX17" s="86"/>
      <c r="BY17" s="86"/>
      <c r="BZ17" s="87"/>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85"/>
      <c r="BM18" s="86"/>
      <c r="BN18" s="86"/>
      <c r="BO18" s="86"/>
      <c r="BP18" s="86"/>
      <c r="BQ18" s="86"/>
      <c r="BR18" s="86"/>
      <c r="BS18" s="86"/>
      <c r="BT18" s="86"/>
      <c r="BU18" s="86"/>
      <c r="BV18" s="86"/>
      <c r="BW18" s="86"/>
      <c r="BX18" s="86"/>
      <c r="BY18" s="86"/>
      <c r="BZ18" s="87"/>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85"/>
      <c r="BM19" s="86"/>
      <c r="BN19" s="86"/>
      <c r="BO19" s="86"/>
      <c r="BP19" s="86"/>
      <c r="BQ19" s="86"/>
      <c r="BR19" s="86"/>
      <c r="BS19" s="86"/>
      <c r="BT19" s="86"/>
      <c r="BU19" s="86"/>
      <c r="BV19" s="86"/>
      <c r="BW19" s="86"/>
      <c r="BX19" s="86"/>
      <c r="BY19" s="86"/>
      <c r="BZ19" s="87"/>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85"/>
      <c r="BM20" s="86"/>
      <c r="BN20" s="86"/>
      <c r="BO20" s="86"/>
      <c r="BP20" s="86"/>
      <c r="BQ20" s="86"/>
      <c r="BR20" s="86"/>
      <c r="BS20" s="86"/>
      <c r="BT20" s="86"/>
      <c r="BU20" s="86"/>
      <c r="BV20" s="86"/>
      <c r="BW20" s="86"/>
      <c r="BX20" s="86"/>
      <c r="BY20" s="86"/>
      <c r="BZ20" s="87"/>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85"/>
      <c r="BM21" s="86"/>
      <c r="BN21" s="86"/>
      <c r="BO21" s="86"/>
      <c r="BP21" s="86"/>
      <c r="BQ21" s="86"/>
      <c r="BR21" s="86"/>
      <c r="BS21" s="86"/>
      <c r="BT21" s="86"/>
      <c r="BU21" s="86"/>
      <c r="BV21" s="86"/>
      <c r="BW21" s="86"/>
      <c r="BX21" s="86"/>
      <c r="BY21" s="86"/>
      <c r="BZ21" s="87"/>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85"/>
      <c r="BM22" s="86"/>
      <c r="BN22" s="86"/>
      <c r="BO22" s="86"/>
      <c r="BP22" s="86"/>
      <c r="BQ22" s="86"/>
      <c r="BR22" s="86"/>
      <c r="BS22" s="86"/>
      <c r="BT22" s="86"/>
      <c r="BU22" s="86"/>
      <c r="BV22" s="86"/>
      <c r="BW22" s="86"/>
      <c r="BX22" s="86"/>
      <c r="BY22" s="86"/>
      <c r="BZ22" s="87"/>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85"/>
      <c r="BM23" s="86"/>
      <c r="BN23" s="86"/>
      <c r="BO23" s="86"/>
      <c r="BP23" s="86"/>
      <c r="BQ23" s="86"/>
      <c r="BR23" s="86"/>
      <c r="BS23" s="86"/>
      <c r="BT23" s="86"/>
      <c r="BU23" s="86"/>
      <c r="BV23" s="86"/>
      <c r="BW23" s="86"/>
      <c r="BX23" s="86"/>
      <c r="BY23" s="86"/>
      <c r="BZ23" s="87"/>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85"/>
      <c r="BM24" s="86"/>
      <c r="BN24" s="86"/>
      <c r="BO24" s="86"/>
      <c r="BP24" s="86"/>
      <c r="BQ24" s="86"/>
      <c r="BR24" s="86"/>
      <c r="BS24" s="86"/>
      <c r="BT24" s="86"/>
      <c r="BU24" s="86"/>
      <c r="BV24" s="86"/>
      <c r="BW24" s="86"/>
      <c r="BX24" s="86"/>
      <c r="BY24" s="86"/>
      <c r="BZ24" s="87"/>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85"/>
      <c r="BM25" s="86"/>
      <c r="BN25" s="86"/>
      <c r="BO25" s="86"/>
      <c r="BP25" s="86"/>
      <c r="BQ25" s="86"/>
      <c r="BR25" s="86"/>
      <c r="BS25" s="86"/>
      <c r="BT25" s="86"/>
      <c r="BU25" s="86"/>
      <c r="BV25" s="86"/>
      <c r="BW25" s="86"/>
      <c r="BX25" s="86"/>
      <c r="BY25" s="86"/>
      <c r="BZ25" s="87"/>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85"/>
      <c r="BM26" s="86"/>
      <c r="BN26" s="86"/>
      <c r="BO26" s="86"/>
      <c r="BP26" s="86"/>
      <c r="BQ26" s="86"/>
      <c r="BR26" s="86"/>
      <c r="BS26" s="86"/>
      <c r="BT26" s="86"/>
      <c r="BU26" s="86"/>
      <c r="BV26" s="86"/>
      <c r="BW26" s="86"/>
      <c r="BX26" s="86"/>
      <c r="BY26" s="86"/>
      <c r="BZ26" s="87"/>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85"/>
      <c r="BM27" s="86"/>
      <c r="BN27" s="86"/>
      <c r="BO27" s="86"/>
      <c r="BP27" s="86"/>
      <c r="BQ27" s="86"/>
      <c r="BR27" s="86"/>
      <c r="BS27" s="86"/>
      <c r="BT27" s="86"/>
      <c r="BU27" s="86"/>
      <c r="BV27" s="86"/>
      <c r="BW27" s="86"/>
      <c r="BX27" s="86"/>
      <c r="BY27" s="86"/>
      <c r="BZ27" s="87"/>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85"/>
      <c r="BM28" s="86"/>
      <c r="BN28" s="86"/>
      <c r="BO28" s="86"/>
      <c r="BP28" s="86"/>
      <c r="BQ28" s="86"/>
      <c r="BR28" s="86"/>
      <c r="BS28" s="86"/>
      <c r="BT28" s="86"/>
      <c r="BU28" s="86"/>
      <c r="BV28" s="86"/>
      <c r="BW28" s="86"/>
      <c r="BX28" s="86"/>
      <c r="BY28" s="86"/>
      <c r="BZ28" s="87"/>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85"/>
      <c r="BM29" s="86"/>
      <c r="BN29" s="86"/>
      <c r="BO29" s="86"/>
      <c r="BP29" s="86"/>
      <c r="BQ29" s="86"/>
      <c r="BR29" s="86"/>
      <c r="BS29" s="86"/>
      <c r="BT29" s="86"/>
      <c r="BU29" s="86"/>
      <c r="BV29" s="86"/>
      <c r="BW29" s="86"/>
      <c r="BX29" s="86"/>
      <c r="BY29" s="86"/>
      <c r="BZ29" s="87"/>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85"/>
      <c r="BM30" s="86"/>
      <c r="BN30" s="86"/>
      <c r="BO30" s="86"/>
      <c r="BP30" s="86"/>
      <c r="BQ30" s="86"/>
      <c r="BR30" s="86"/>
      <c r="BS30" s="86"/>
      <c r="BT30" s="86"/>
      <c r="BU30" s="86"/>
      <c r="BV30" s="86"/>
      <c r="BW30" s="86"/>
      <c r="BX30" s="86"/>
      <c r="BY30" s="86"/>
      <c r="BZ30" s="87"/>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85"/>
      <c r="BM31" s="86"/>
      <c r="BN31" s="86"/>
      <c r="BO31" s="86"/>
      <c r="BP31" s="86"/>
      <c r="BQ31" s="86"/>
      <c r="BR31" s="86"/>
      <c r="BS31" s="86"/>
      <c r="BT31" s="86"/>
      <c r="BU31" s="86"/>
      <c r="BV31" s="86"/>
      <c r="BW31" s="86"/>
      <c r="BX31" s="86"/>
      <c r="BY31" s="86"/>
      <c r="BZ31" s="87"/>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85"/>
      <c r="BM32" s="86"/>
      <c r="BN32" s="86"/>
      <c r="BO32" s="86"/>
      <c r="BP32" s="86"/>
      <c r="BQ32" s="86"/>
      <c r="BR32" s="86"/>
      <c r="BS32" s="86"/>
      <c r="BT32" s="86"/>
      <c r="BU32" s="86"/>
      <c r="BV32" s="86"/>
      <c r="BW32" s="86"/>
      <c r="BX32" s="86"/>
      <c r="BY32" s="86"/>
      <c r="BZ32" s="87"/>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85"/>
      <c r="BM33" s="86"/>
      <c r="BN33" s="86"/>
      <c r="BO33" s="86"/>
      <c r="BP33" s="86"/>
      <c r="BQ33" s="86"/>
      <c r="BR33" s="86"/>
      <c r="BS33" s="86"/>
      <c r="BT33" s="86"/>
      <c r="BU33" s="86"/>
      <c r="BV33" s="86"/>
      <c r="BW33" s="86"/>
      <c r="BX33" s="86"/>
      <c r="BY33" s="86"/>
      <c r="BZ33" s="87"/>
    </row>
    <row r="34" spans="1:78" ht="13.5" customHeight="1">
      <c r="A34" s="2"/>
      <c r="B34" s="17"/>
      <c r="C34" s="55" t="s">
        <v>27</v>
      </c>
      <c r="D34" s="55"/>
      <c r="E34" s="55"/>
      <c r="F34" s="55"/>
      <c r="G34" s="55"/>
      <c r="H34" s="55"/>
      <c r="I34" s="55"/>
      <c r="J34" s="55"/>
      <c r="K34" s="55"/>
      <c r="L34" s="55"/>
      <c r="M34" s="55"/>
      <c r="N34" s="55"/>
      <c r="O34" s="55"/>
      <c r="P34" s="55"/>
      <c r="Q34" s="20"/>
      <c r="R34" s="55" t="s">
        <v>28</v>
      </c>
      <c r="S34" s="55"/>
      <c r="T34" s="55"/>
      <c r="U34" s="55"/>
      <c r="V34" s="55"/>
      <c r="W34" s="55"/>
      <c r="X34" s="55"/>
      <c r="Y34" s="55"/>
      <c r="Z34" s="55"/>
      <c r="AA34" s="55"/>
      <c r="AB34" s="55"/>
      <c r="AC34" s="55"/>
      <c r="AD34" s="55"/>
      <c r="AE34" s="55"/>
      <c r="AF34" s="20"/>
      <c r="AG34" s="55" t="s">
        <v>29</v>
      </c>
      <c r="AH34" s="55"/>
      <c r="AI34" s="55"/>
      <c r="AJ34" s="55"/>
      <c r="AK34" s="55"/>
      <c r="AL34" s="55"/>
      <c r="AM34" s="55"/>
      <c r="AN34" s="55"/>
      <c r="AO34" s="55"/>
      <c r="AP34" s="55"/>
      <c r="AQ34" s="55"/>
      <c r="AR34" s="55"/>
      <c r="AS34" s="55"/>
      <c r="AT34" s="55"/>
      <c r="AU34" s="20"/>
      <c r="AV34" s="55" t="s">
        <v>30</v>
      </c>
      <c r="AW34" s="55"/>
      <c r="AX34" s="55"/>
      <c r="AY34" s="55"/>
      <c r="AZ34" s="55"/>
      <c r="BA34" s="55"/>
      <c r="BB34" s="55"/>
      <c r="BC34" s="55"/>
      <c r="BD34" s="55"/>
      <c r="BE34" s="55"/>
      <c r="BF34" s="55"/>
      <c r="BG34" s="55"/>
      <c r="BH34" s="55"/>
      <c r="BI34" s="55"/>
      <c r="BJ34" s="19"/>
      <c r="BK34" s="2"/>
      <c r="BL34" s="85"/>
      <c r="BM34" s="86"/>
      <c r="BN34" s="86"/>
      <c r="BO34" s="86"/>
      <c r="BP34" s="86"/>
      <c r="BQ34" s="86"/>
      <c r="BR34" s="86"/>
      <c r="BS34" s="86"/>
      <c r="BT34" s="86"/>
      <c r="BU34" s="86"/>
      <c r="BV34" s="86"/>
      <c r="BW34" s="86"/>
      <c r="BX34" s="86"/>
      <c r="BY34" s="86"/>
      <c r="BZ34" s="87"/>
    </row>
    <row r="35" spans="1:78" ht="13.5" customHeight="1">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85"/>
      <c r="BM35" s="86"/>
      <c r="BN35" s="86"/>
      <c r="BO35" s="86"/>
      <c r="BP35" s="86"/>
      <c r="BQ35" s="86"/>
      <c r="BR35" s="86"/>
      <c r="BS35" s="86"/>
      <c r="BT35" s="86"/>
      <c r="BU35" s="86"/>
      <c r="BV35" s="86"/>
      <c r="BW35" s="86"/>
      <c r="BX35" s="86"/>
      <c r="BY35" s="86"/>
      <c r="BZ35" s="87"/>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85"/>
      <c r="BM36" s="86"/>
      <c r="BN36" s="86"/>
      <c r="BO36" s="86"/>
      <c r="BP36" s="86"/>
      <c r="BQ36" s="86"/>
      <c r="BR36" s="86"/>
      <c r="BS36" s="86"/>
      <c r="BT36" s="86"/>
      <c r="BU36" s="86"/>
      <c r="BV36" s="86"/>
      <c r="BW36" s="86"/>
      <c r="BX36" s="86"/>
      <c r="BY36" s="86"/>
      <c r="BZ36" s="87"/>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85"/>
      <c r="BM37" s="86"/>
      <c r="BN37" s="86"/>
      <c r="BO37" s="86"/>
      <c r="BP37" s="86"/>
      <c r="BQ37" s="86"/>
      <c r="BR37" s="86"/>
      <c r="BS37" s="86"/>
      <c r="BT37" s="86"/>
      <c r="BU37" s="86"/>
      <c r="BV37" s="86"/>
      <c r="BW37" s="86"/>
      <c r="BX37" s="86"/>
      <c r="BY37" s="86"/>
      <c r="BZ37" s="87"/>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85"/>
      <c r="BM38" s="86"/>
      <c r="BN38" s="86"/>
      <c r="BO38" s="86"/>
      <c r="BP38" s="86"/>
      <c r="BQ38" s="86"/>
      <c r="BR38" s="86"/>
      <c r="BS38" s="86"/>
      <c r="BT38" s="86"/>
      <c r="BU38" s="86"/>
      <c r="BV38" s="86"/>
      <c r="BW38" s="86"/>
      <c r="BX38" s="86"/>
      <c r="BY38" s="86"/>
      <c r="BZ38" s="87"/>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85"/>
      <c r="BM39" s="86"/>
      <c r="BN39" s="86"/>
      <c r="BO39" s="86"/>
      <c r="BP39" s="86"/>
      <c r="BQ39" s="86"/>
      <c r="BR39" s="86"/>
      <c r="BS39" s="86"/>
      <c r="BT39" s="86"/>
      <c r="BU39" s="86"/>
      <c r="BV39" s="86"/>
      <c r="BW39" s="86"/>
      <c r="BX39" s="86"/>
      <c r="BY39" s="86"/>
      <c r="BZ39" s="87"/>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85"/>
      <c r="BM40" s="86"/>
      <c r="BN40" s="86"/>
      <c r="BO40" s="86"/>
      <c r="BP40" s="86"/>
      <c r="BQ40" s="86"/>
      <c r="BR40" s="86"/>
      <c r="BS40" s="86"/>
      <c r="BT40" s="86"/>
      <c r="BU40" s="86"/>
      <c r="BV40" s="86"/>
      <c r="BW40" s="86"/>
      <c r="BX40" s="86"/>
      <c r="BY40" s="86"/>
      <c r="BZ40" s="87"/>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85"/>
      <c r="BM41" s="86"/>
      <c r="BN41" s="86"/>
      <c r="BO41" s="86"/>
      <c r="BP41" s="86"/>
      <c r="BQ41" s="86"/>
      <c r="BR41" s="86"/>
      <c r="BS41" s="86"/>
      <c r="BT41" s="86"/>
      <c r="BU41" s="86"/>
      <c r="BV41" s="86"/>
      <c r="BW41" s="86"/>
      <c r="BX41" s="86"/>
      <c r="BY41" s="86"/>
      <c r="BZ41" s="87"/>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85"/>
      <c r="BM42" s="86"/>
      <c r="BN42" s="86"/>
      <c r="BO42" s="86"/>
      <c r="BP42" s="86"/>
      <c r="BQ42" s="86"/>
      <c r="BR42" s="86"/>
      <c r="BS42" s="86"/>
      <c r="BT42" s="86"/>
      <c r="BU42" s="86"/>
      <c r="BV42" s="86"/>
      <c r="BW42" s="86"/>
      <c r="BX42" s="86"/>
      <c r="BY42" s="86"/>
      <c r="BZ42" s="87"/>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85"/>
      <c r="BM43" s="86"/>
      <c r="BN43" s="86"/>
      <c r="BO43" s="86"/>
      <c r="BP43" s="86"/>
      <c r="BQ43" s="86"/>
      <c r="BR43" s="86"/>
      <c r="BS43" s="86"/>
      <c r="BT43" s="86"/>
      <c r="BU43" s="86"/>
      <c r="BV43" s="86"/>
      <c r="BW43" s="86"/>
      <c r="BX43" s="86"/>
      <c r="BY43" s="86"/>
      <c r="BZ43" s="87"/>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88"/>
      <c r="BM44" s="89"/>
      <c r="BN44" s="89"/>
      <c r="BO44" s="89"/>
      <c r="BP44" s="89"/>
      <c r="BQ44" s="89"/>
      <c r="BR44" s="89"/>
      <c r="BS44" s="89"/>
      <c r="BT44" s="89"/>
      <c r="BU44" s="89"/>
      <c r="BV44" s="89"/>
      <c r="BW44" s="89"/>
      <c r="BX44" s="89"/>
      <c r="BY44" s="89"/>
      <c r="BZ44" s="90"/>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31</v>
      </c>
      <c r="BM45" s="44"/>
      <c r="BN45" s="44"/>
      <c r="BO45" s="44"/>
      <c r="BP45" s="44"/>
      <c r="BQ45" s="44"/>
      <c r="BR45" s="44"/>
      <c r="BS45" s="44"/>
      <c r="BT45" s="44"/>
      <c r="BU45" s="44"/>
      <c r="BV45" s="44"/>
      <c r="BW45" s="44"/>
      <c r="BX45" s="44"/>
      <c r="BY45" s="44"/>
      <c r="BZ45" s="4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119</v>
      </c>
      <c r="BM47" s="50"/>
      <c r="BN47" s="50"/>
      <c r="BO47" s="50"/>
      <c r="BP47" s="50"/>
      <c r="BQ47" s="50"/>
      <c r="BR47" s="50"/>
      <c r="BS47" s="50"/>
      <c r="BT47" s="50"/>
      <c r="BU47" s="50"/>
      <c r="BV47" s="50"/>
      <c r="BW47" s="50"/>
      <c r="BX47" s="50"/>
      <c r="BY47" s="50"/>
      <c r="BZ47" s="5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c r="A56" s="2"/>
      <c r="B56" s="17"/>
      <c r="C56" s="55" t="s">
        <v>32</v>
      </c>
      <c r="D56" s="55"/>
      <c r="E56" s="55"/>
      <c r="F56" s="55"/>
      <c r="G56" s="55"/>
      <c r="H56" s="55"/>
      <c r="I56" s="55"/>
      <c r="J56" s="55"/>
      <c r="K56" s="55"/>
      <c r="L56" s="55"/>
      <c r="M56" s="55"/>
      <c r="N56" s="55"/>
      <c r="O56" s="55"/>
      <c r="P56" s="55"/>
      <c r="Q56" s="20"/>
      <c r="R56" s="55" t="s">
        <v>33</v>
      </c>
      <c r="S56" s="55"/>
      <c r="T56" s="55"/>
      <c r="U56" s="55"/>
      <c r="V56" s="55"/>
      <c r="W56" s="55"/>
      <c r="X56" s="55"/>
      <c r="Y56" s="55"/>
      <c r="Z56" s="55"/>
      <c r="AA56" s="55"/>
      <c r="AB56" s="55"/>
      <c r="AC56" s="55"/>
      <c r="AD56" s="55"/>
      <c r="AE56" s="55"/>
      <c r="AF56" s="20"/>
      <c r="AG56" s="55" t="s">
        <v>34</v>
      </c>
      <c r="AH56" s="55"/>
      <c r="AI56" s="55"/>
      <c r="AJ56" s="55"/>
      <c r="AK56" s="55"/>
      <c r="AL56" s="55"/>
      <c r="AM56" s="55"/>
      <c r="AN56" s="55"/>
      <c r="AO56" s="55"/>
      <c r="AP56" s="55"/>
      <c r="AQ56" s="55"/>
      <c r="AR56" s="55"/>
      <c r="AS56" s="55"/>
      <c r="AT56" s="55"/>
      <c r="AU56" s="20"/>
      <c r="AV56" s="55" t="s">
        <v>35</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c r="A60" s="2"/>
      <c r="B60" s="56" t="s">
        <v>36</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37</v>
      </c>
      <c r="BM64" s="44"/>
      <c r="BN64" s="44"/>
      <c r="BO64" s="44"/>
      <c r="BP64" s="44"/>
      <c r="BQ64" s="44"/>
      <c r="BR64" s="44"/>
      <c r="BS64" s="44"/>
      <c r="BT64" s="44"/>
      <c r="BU64" s="44"/>
      <c r="BV64" s="44"/>
      <c r="BW64" s="44"/>
      <c r="BX64" s="44"/>
      <c r="BY64" s="44"/>
      <c r="BZ64" s="4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120</v>
      </c>
      <c r="BM66" s="50"/>
      <c r="BN66" s="50"/>
      <c r="BO66" s="50"/>
      <c r="BP66" s="50"/>
      <c r="BQ66" s="50"/>
      <c r="BR66" s="50"/>
      <c r="BS66" s="50"/>
      <c r="BT66" s="50"/>
      <c r="BU66" s="50"/>
      <c r="BV66" s="50"/>
      <c r="BW66" s="50"/>
      <c r="BX66" s="50"/>
      <c r="BY66" s="50"/>
      <c r="BZ66" s="5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c r="A79" s="2"/>
      <c r="B79" s="17"/>
      <c r="C79" s="55" t="s">
        <v>38</v>
      </c>
      <c r="D79" s="55"/>
      <c r="E79" s="55"/>
      <c r="F79" s="55"/>
      <c r="G79" s="55"/>
      <c r="H79" s="55"/>
      <c r="I79" s="55"/>
      <c r="J79" s="55"/>
      <c r="K79" s="55"/>
      <c r="L79" s="55"/>
      <c r="M79" s="55"/>
      <c r="N79" s="55"/>
      <c r="O79" s="55"/>
      <c r="P79" s="55"/>
      <c r="Q79" s="55"/>
      <c r="R79" s="55"/>
      <c r="S79" s="55"/>
      <c r="T79" s="55"/>
      <c r="U79" s="20"/>
      <c r="V79" s="20"/>
      <c r="W79" s="55" t="s">
        <v>39</v>
      </c>
      <c r="X79" s="55"/>
      <c r="Y79" s="55"/>
      <c r="Z79" s="55"/>
      <c r="AA79" s="55"/>
      <c r="AB79" s="55"/>
      <c r="AC79" s="55"/>
      <c r="AD79" s="55"/>
      <c r="AE79" s="55"/>
      <c r="AF79" s="55"/>
      <c r="AG79" s="55"/>
      <c r="AH79" s="55"/>
      <c r="AI79" s="55"/>
      <c r="AJ79" s="55"/>
      <c r="AK79" s="55"/>
      <c r="AL79" s="55"/>
      <c r="AM79" s="55"/>
      <c r="AN79" s="55"/>
      <c r="AO79" s="20"/>
      <c r="AP79" s="20"/>
      <c r="AQ79" s="55" t="s">
        <v>40</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c r="C83" s="2" t="s">
        <v>41</v>
      </c>
    </row>
    <row r="84" spans="1:78">
      <c r="C84" s="26" t="s">
        <v>42</v>
      </c>
    </row>
    <row r="85" spans="1:78" hidden="1">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c r="B86" s="27"/>
      <c r="C86" s="27"/>
      <c r="D86" s="27"/>
      <c r="E86" s="27" t="str">
        <f>データ!AI6</f>
        <v>【99.11】</v>
      </c>
      <c r="F86" s="27" t="str">
        <f>データ!AT6</f>
        <v>【206.58】</v>
      </c>
      <c r="G86" s="27" t="str">
        <f>データ!BE6</f>
        <v>【34.54】</v>
      </c>
      <c r="H86" s="27" t="str">
        <f>データ!BP6</f>
        <v>【914.53】</v>
      </c>
      <c r="I86" s="27" t="str">
        <f>データ!CA6</f>
        <v>【55.73】</v>
      </c>
      <c r="J86" s="27" t="str">
        <f>データ!CL6</f>
        <v>【276.78】</v>
      </c>
      <c r="K86" s="27" t="str">
        <f>データ!CW6</f>
        <v>【59.15】</v>
      </c>
      <c r="L86" s="27" t="str">
        <f>データ!DH6</f>
        <v>【85.01】</v>
      </c>
      <c r="M86" s="27" t="str">
        <f>データ!DS6</f>
        <v>【22.37】</v>
      </c>
      <c r="N86" s="27" t="str">
        <f>データ!ED6</f>
        <v>【0.00】</v>
      </c>
      <c r="O86" s="27" t="str">
        <f>データ!EO6</f>
        <v>【1.58】</v>
      </c>
    </row>
  </sheetData>
  <sheetProtection algorithmName="SHA-512" hashValue="EI/0uQPLcUhZ44cATDrNUOcz8jd0TAifneB3GJHUIcMQXJ/CgYjHQKsuA0uPW8VO8wL0UWPjRLPxJhITxFqnWw==" saltValue="WEeDUqfmXfso+Tyb8bu0nQ=="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BE1" workbookViewId="0">
      <selection activeCell="BJ8" sqref="BJ8"/>
    </sheetView>
  </sheetViews>
  <sheetFormatPr defaultColWidth="9" defaultRowHeight="13.5"/>
  <cols>
    <col min="1" max="1" width="9" style="3"/>
    <col min="2" max="144" width="11.875" style="3" customWidth="1"/>
    <col min="145" max="16384" width="9" style="3"/>
  </cols>
  <sheetData>
    <row r="1" spans="1:148">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c r="A6" s="29" t="s">
        <v>107</v>
      </c>
      <c r="B6" s="34">
        <f>B7</f>
        <v>2016</v>
      </c>
      <c r="C6" s="34">
        <f t="shared" ref="C6:X6" si="3">C7</f>
        <v>372013</v>
      </c>
      <c r="D6" s="34">
        <f t="shared" si="3"/>
        <v>46</v>
      </c>
      <c r="E6" s="34">
        <f t="shared" si="3"/>
        <v>17</v>
      </c>
      <c r="F6" s="34">
        <f t="shared" si="3"/>
        <v>5</v>
      </c>
      <c r="G6" s="34">
        <f t="shared" si="3"/>
        <v>0</v>
      </c>
      <c r="H6" s="34" t="str">
        <f t="shared" si="3"/>
        <v>香川県　高松市</v>
      </c>
      <c r="I6" s="34" t="str">
        <f t="shared" si="3"/>
        <v>法適用</v>
      </c>
      <c r="J6" s="34" t="str">
        <f t="shared" si="3"/>
        <v>下水道事業</v>
      </c>
      <c r="K6" s="34" t="str">
        <f t="shared" si="3"/>
        <v>農業集落排水</v>
      </c>
      <c r="L6" s="34" t="str">
        <f t="shared" si="3"/>
        <v>F2</v>
      </c>
      <c r="M6" s="34">
        <f t="shared" si="3"/>
        <v>0</v>
      </c>
      <c r="N6" s="35" t="str">
        <f t="shared" si="3"/>
        <v>-</v>
      </c>
      <c r="O6" s="35">
        <f t="shared" si="3"/>
        <v>89.36</v>
      </c>
      <c r="P6" s="35">
        <f t="shared" si="3"/>
        <v>0.04</v>
      </c>
      <c r="Q6" s="35">
        <f t="shared" si="3"/>
        <v>100</v>
      </c>
      <c r="R6" s="35">
        <f t="shared" si="3"/>
        <v>2571</v>
      </c>
      <c r="S6" s="35">
        <f t="shared" si="3"/>
        <v>429242</v>
      </c>
      <c r="T6" s="35">
        <f t="shared" si="3"/>
        <v>375.41</v>
      </c>
      <c r="U6" s="35">
        <f t="shared" si="3"/>
        <v>1143.4000000000001</v>
      </c>
      <c r="V6" s="35">
        <f t="shared" si="3"/>
        <v>159</v>
      </c>
      <c r="W6" s="35">
        <f t="shared" si="3"/>
        <v>0.17</v>
      </c>
      <c r="X6" s="35">
        <f t="shared" si="3"/>
        <v>935.29</v>
      </c>
      <c r="Y6" s="36">
        <f>IF(Y7="",NA(),Y7)</f>
        <v>100</v>
      </c>
      <c r="Z6" s="36">
        <f t="shared" ref="Z6:AH6" si="4">IF(Z7="",NA(),Z7)</f>
        <v>100</v>
      </c>
      <c r="AA6" s="36">
        <f t="shared" si="4"/>
        <v>100</v>
      </c>
      <c r="AB6" s="36">
        <f t="shared" si="4"/>
        <v>100</v>
      </c>
      <c r="AC6" s="36">
        <f t="shared" si="4"/>
        <v>100</v>
      </c>
      <c r="AD6" s="36">
        <f t="shared" si="4"/>
        <v>92.74</v>
      </c>
      <c r="AE6" s="36">
        <f t="shared" si="4"/>
        <v>93.62</v>
      </c>
      <c r="AF6" s="36">
        <f t="shared" si="4"/>
        <v>97.53</v>
      </c>
      <c r="AG6" s="36">
        <f t="shared" si="4"/>
        <v>99.64</v>
      </c>
      <c r="AH6" s="36">
        <f t="shared" si="4"/>
        <v>99.66</v>
      </c>
      <c r="AI6" s="35" t="str">
        <f>IF(AI7="","",IF(AI7="-","【-】","【"&amp;SUBSTITUTE(TEXT(AI7,"#,##0.00"),"-","△")&amp;"】"))</f>
        <v>【99.11】</v>
      </c>
      <c r="AJ6" s="35">
        <f>IF(AJ7="",NA(),AJ7)</f>
        <v>0</v>
      </c>
      <c r="AK6" s="35">
        <f t="shared" ref="AK6:AS6" si="5">IF(AK7="",NA(),AK7)</f>
        <v>0</v>
      </c>
      <c r="AL6" s="35">
        <f t="shared" si="5"/>
        <v>0</v>
      </c>
      <c r="AM6" s="35">
        <f t="shared" si="5"/>
        <v>0</v>
      </c>
      <c r="AN6" s="35">
        <f t="shared" si="5"/>
        <v>0</v>
      </c>
      <c r="AO6" s="36">
        <f t="shared" si="5"/>
        <v>243.13</v>
      </c>
      <c r="AP6" s="36">
        <f t="shared" si="5"/>
        <v>280.08</v>
      </c>
      <c r="AQ6" s="36">
        <f t="shared" si="5"/>
        <v>223.09</v>
      </c>
      <c r="AR6" s="36">
        <f t="shared" si="5"/>
        <v>214.61</v>
      </c>
      <c r="AS6" s="36">
        <f t="shared" si="5"/>
        <v>225.39</v>
      </c>
      <c r="AT6" s="35" t="str">
        <f>IF(AT7="","",IF(AT7="-","【-】","【"&amp;SUBSTITUTE(TEXT(AT7,"#,##0.00"),"-","△")&amp;"】"))</f>
        <v>【206.58】</v>
      </c>
      <c r="AU6" s="36">
        <f>IF(AU7="",NA(),AU7)</f>
        <v>355.5</v>
      </c>
      <c r="AV6" s="36">
        <f t="shared" ref="AV6:BD6" si="6">IF(AV7="",NA(),AV7)</f>
        <v>448.61</v>
      </c>
      <c r="AW6" s="36">
        <f t="shared" si="6"/>
        <v>1178.95</v>
      </c>
      <c r="AX6" s="36">
        <f t="shared" si="6"/>
        <v>1399.82</v>
      </c>
      <c r="AY6" s="36">
        <f t="shared" si="6"/>
        <v>1523.28</v>
      </c>
      <c r="AZ6" s="36">
        <f t="shared" si="6"/>
        <v>162.52000000000001</v>
      </c>
      <c r="BA6" s="36">
        <f t="shared" si="6"/>
        <v>124.2</v>
      </c>
      <c r="BB6" s="36">
        <f t="shared" si="6"/>
        <v>33.03</v>
      </c>
      <c r="BC6" s="36">
        <f t="shared" si="6"/>
        <v>29.45</v>
      </c>
      <c r="BD6" s="36">
        <f t="shared" si="6"/>
        <v>31.84</v>
      </c>
      <c r="BE6" s="35" t="str">
        <f>IF(BE7="","",IF(BE7="-","【-】","【"&amp;SUBSTITUTE(TEXT(BE7,"#,##0.00"),"-","△")&amp;"】"))</f>
        <v>【34.54】</v>
      </c>
      <c r="BF6" s="36">
        <f>IF(BF7="",NA(),BF7)</f>
        <v>2241.9299999999998</v>
      </c>
      <c r="BG6" s="36">
        <f t="shared" ref="BG6:BO6" si="7">IF(BG7="",NA(),BG7)</f>
        <v>2100.08</v>
      </c>
      <c r="BH6" s="36">
        <f t="shared" si="7"/>
        <v>1929.37</v>
      </c>
      <c r="BI6" s="36">
        <f t="shared" si="7"/>
        <v>1776.75</v>
      </c>
      <c r="BJ6" s="35">
        <f t="shared" si="7"/>
        <v>1600.85</v>
      </c>
      <c r="BK6" s="36">
        <f t="shared" si="7"/>
        <v>1197.82</v>
      </c>
      <c r="BL6" s="36">
        <f t="shared" si="7"/>
        <v>1126.77</v>
      </c>
      <c r="BM6" s="36">
        <f t="shared" si="7"/>
        <v>1044.8</v>
      </c>
      <c r="BN6" s="36">
        <f t="shared" si="7"/>
        <v>1081.8</v>
      </c>
      <c r="BO6" s="36">
        <f t="shared" si="7"/>
        <v>974.93</v>
      </c>
      <c r="BP6" s="35" t="str">
        <f>IF(BP7="","",IF(BP7="-","【-】","【"&amp;SUBSTITUTE(TEXT(BP7,"#,##0.00"),"-","△")&amp;"】"))</f>
        <v>【914.53】</v>
      </c>
      <c r="BQ6" s="36">
        <f>IF(BQ7="",NA(),BQ7)</f>
        <v>33.299999999999997</v>
      </c>
      <c r="BR6" s="36">
        <f t="shared" ref="BR6:BZ6" si="8">IF(BR7="",NA(),BR7)</f>
        <v>55.77</v>
      </c>
      <c r="BS6" s="36">
        <f t="shared" si="8"/>
        <v>41.54</v>
      </c>
      <c r="BT6" s="36">
        <f t="shared" si="8"/>
        <v>45.82</v>
      </c>
      <c r="BU6" s="36">
        <f t="shared" si="8"/>
        <v>46.23</v>
      </c>
      <c r="BV6" s="36">
        <f t="shared" si="8"/>
        <v>51.03</v>
      </c>
      <c r="BW6" s="36">
        <f t="shared" si="8"/>
        <v>50.9</v>
      </c>
      <c r="BX6" s="36">
        <f t="shared" si="8"/>
        <v>50.82</v>
      </c>
      <c r="BY6" s="36">
        <f t="shared" si="8"/>
        <v>52.19</v>
      </c>
      <c r="BZ6" s="36">
        <f t="shared" si="8"/>
        <v>55.32</v>
      </c>
      <c r="CA6" s="35" t="str">
        <f>IF(CA7="","",IF(CA7="-","【-】","【"&amp;SUBSTITUTE(TEXT(CA7,"#,##0.00"),"-","△")&amp;"】"))</f>
        <v>【55.73】</v>
      </c>
      <c r="CB6" s="36">
        <f>IF(CB7="",NA(),CB7)</f>
        <v>352.76</v>
      </c>
      <c r="CC6" s="36">
        <f t="shared" ref="CC6:CK6" si="9">IF(CC7="",NA(),CC7)</f>
        <v>203</v>
      </c>
      <c r="CD6" s="36">
        <f t="shared" si="9"/>
        <v>292.08999999999997</v>
      </c>
      <c r="CE6" s="36">
        <f t="shared" si="9"/>
        <v>295.77999999999997</v>
      </c>
      <c r="CF6" s="36">
        <f t="shared" si="9"/>
        <v>233.75</v>
      </c>
      <c r="CG6" s="36">
        <f t="shared" si="9"/>
        <v>289.60000000000002</v>
      </c>
      <c r="CH6" s="36">
        <f t="shared" si="9"/>
        <v>293.27</v>
      </c>
      <c r="CI6" s="36">
        <f t="shared" si="9"/>
        <v>300.52</v>
      </c>
      <c r="CJ6" s="36">
        <f t="shared" si="9"/>
        <v>296.14</v>
      </c>
      <c r="CK6" s="36">
        <f t="shared" si="9"/>
        <v>283.17</v>
      </c>
      <c r="CL6" s="35" t="str">
        <f>IF(CL7="","",IF(CL7="-","【-】","【"&amp;SUBSTITUTE(TEXT(CL7,"#,##0.00"),"-","△")&amp;"】"))</f>
        <v>【276.78】</v>
      </c>
      <c r="CM6" s="36">
        <f>IF(CM7="",NA(),CM7)</f>
        <v>55.36</v>
      </c>
      <c r="CN6" s="36">
        <f t="shared" ref="CN6:CV6" si="10">IF(CN7="",NA(),CN7)</f>
        <v>54.46</v>
      </c>
      <c r="CO6" s="36">
        <f t="shared" si="10"/>
        <v>54.46</v>
      </c>
      <c r="CP6" s="36">
        <f t="shared" si="10"/>
        <v>54.46</v>
      </c>
      <c r="CQ6" s="36">
        <f t="shared" si="10"/>
        <v>54.46</v>
      </c>
      <c r="CR6" s="36">
        <f t="shared" si="10"/>
        <v>54.74</v>
      </c>
      <c r="CS6" s="36">
        <f t="shared" si="10"/>
        <v>53.78</v>
      </c>
      <c r="CT6" s="36">
        <f t="shared" si="10"/>
        <v>53.24</v>
      </c>
      <c r="CU6" s="36">
        <f t="shared" si="10"/>
        <v>52.31</v>
      </c>
      <c r="CV6" s="36">
        <f t="shared" si="10"/>
        <v>60.65</v>
      </c>
      <c r="CW6" s="35" t="str">
        <f>IF(CW7="","",IF(CW7="-","【-】","【"&amp;SUBSTITUTE(TEXT(CW7,"#,##0.00"),"-","△")&amp;"】"))</f>
        <v>【59.15】</v>
      </c>
      <c r="CX6" s="36">
        <f>IF(CX7="",NA(),CX7)</f>
        <v>100</v>
      </c>
      <c r="CY6" s="36">
        <f t="shared" ref="CY6:DG6" si="11">IF(CY7="",NA(),CY7)</f>
        <v>100</v>
      </c>
      <c r="CZ6" s="36">
        <f t="shared" si="11"/>
        <v>100</v>
      </c>
      <c r="DA6" s="36">
        <f t="shared" si="11"/>
        <v>100</v>
      </c>
      <c r="DB6" s="36">
        <f t="shared" si="11"/>
        <v>100</v>
      </c>
      <c r="DC6" s="36">
        <f t="shared" si="11"/>
        <v>83.88</v>
      </c>
      <c r="DD6" s="36">
        <f t="shared" si="11"/>
        <v>84.06</v>
      </c>
      <c r="DE6" s="36">
        <f t="shared" si="11"/>
        <v>84.07</v>
      </c>
      <c r="DF6" s="36">
        <f t="shared" si="11"/>
        <v>84.32</v>
      </c>
      <c r="DG6" s="36">
        <f t="shared" si="11"/>
        <v>84.58</v>
      </c>
      <c r="DH6" s="35" t="str">
        <f>IF(DH7="","",IF(DH7="-","【-】","【"&amp;SUBSTITUTE(TEXT(DH7,"#,##0.00"),"-","△")&amp;"】"))</f>
        <v>【85.01】</v>
      </c>
      <c r="DI6" s="36">
        <f>IF(DI7="",NA(),DI7)</f>
        <v>3.97</v>
      </c>
      <c r="DJ6" s="36">
        <f t="shared" ref="DJ6:DR6" si="12">IF(DJ7="",NA(),DJ7)</f>
        <v>5.65</v>
      </c>
      <c r="DK6" s="36">
        <f t="shared" si="12"/>
        <v>18.329999999999998</v>
      </c>
      <c r="DL6" s="36">
        <f t="shared" si="12"/>
        <v>21.11</v>
      </c>
      <c r="DM6" s="36">
        <f t="shared" si="12"/>
        <v>23.64</v>
      </c>
      <c r="DN6" s="36">
        <f t="shared" si="12"/>
        <v>9</v>
      </c>
      <c r="DO6" s="36">
        <f t="shared" si="12"/>
        <v>10.11</v>
      </c>
      <c r="DP6" s="36">
        <f t="shared" si="12"/>
        <v>20.68</v>
      </c>
      <c r="DQ6" s="36">
        <f t="shared" si="12"/>
        <v>22.41</v>
      </c>
      <c r="DR6" s="36">
        <f t="shared" si="12"/>
        <v>22.9</v>
      </c>
      <c r="DS6" s="35" t="str">
        <f>IF(DS7="","",IF(DS7="-","【-】","【"&amp;SUBSTITUTE(TEXT(DS7,"#,##0.00"),"-","△")&amp;"】"))</f>
        <v>【22.37】</v>
      </c>
      <c r="DT6" s="35">
        <f>IF(DT7="",NA(),DT7)</f>
        <v>0</v>
      </c>
      <c r="DU6" s="35">
        <f t="shared" ref="DU6:EC6" si="13">IF(DU7="",NA(),DU7)</f>
        <v>0</v>
      </c>
      <c r="DV6" s="35">
        <f t="shared" si="13"/>
        <v>0</v>
      </c>
      <c r="DW6" s="35">
        <f t="shared" si="13"/>
        <v>0</v>
      </c>
      <c r="DX6" s="35">
        <f t="shared" si="13"/>
        <v>0</v>
      </c>
      <c r="DY6" s="36">
        <f t="shared" si="13"/>
        <v>0.09</v>
      </c>
      <c r="DZ6" s="36">
        <f t="shared" si="13"/>
        <v>0.08</v>
      </c>
      <c r="EA6" s="36">
        <f t="shared" si="13"/>
        <v>0.08</v>
      </c>
      <c r="EB6" s="35">
        <f t="shared" si="13"/>
        <v>0</v>
      </c>
      <c r="EC6" s="35">
        <f t="shared" si="13"/>
        <v>0</v>
      </c>
      <c r="ED6" s="35" t="str">
        <f>IF(ED7="","",IF(ED7="-","【-】","【"&amp;SUBSTITUTE(TEXT(ED7,"#,##0.00"),"-","△")&amp;"】"))</f>
        <v>【0.00】</v>
      </c>
      <c r="EE6" s="35">
        <f>IF(EE7="",NA(),EE7)</f>
        <v>0</v>
      </c>
      <c r="EF6" s="35">
        <f t="shared" ref="EF6:EN6" si="14">IF(EF7="",NA(),EF7)</f>
        <v>0</v>
      </c>
      <c r="EG6" s="35">
        <f t="shared" si="14"/>
        <v>0</v>
      </c>
      <c r="EH6" s="35">
        <f t="shared" si="14"/>
        <v>0</v>
      </c>
      <c r="EI6" s="35">
        <f t="shared" si="14"/>
        <v>0</v>
      </c>
      <c r="EJ6" s="36">
        <f t="shared" si="14"/>
        <v>0.04</v>
      </c>
      <c r="EK6" s="36">
        <f t="shared" si="14"/>
        <v>0.03</v>
      </c>
      <c r="EL6" s="36">
        <f t="shared" si="14"/>
        <v>0.02</v>
      </c>
      <c r="EM6" s="36">
        <f t="shared" si="14"/>
        <v>0.01</v>
      </c>
      <c r="EN6" s="36">
        <f t="shared" si="14"/>
        <v>2.0499999999999998</v>
      </c>
      <c r="EO6" s="35" t="str">
        <f>IF(EO7="","",IF(EO7="-","【-】","【"&amp;SUBSTITUTE(TEXT(EO7,"#,##0.00"),"-","△")&amp;"】"))</f>
        <v>【1.58】</v>
      </c>
    </row>
    <row r="7" spans="1:148" s="37" customFormat="1">
      <c r="A7" s="29"/>
      <c r="B7" s="38">
        <v>2016</v>
      </c>
      <c r="C7" s="38">
        <v>372013</v>
      </c>
      <c r="D7" s="38">
        <v>46</v>
      </c>
      <c r="E7" s="38">
        <v>17</v>
      </c>
      <c r="F7" s="38">
        <v>5</v>
      </c>
      <c r="G7" s="38">
        <v>0</v>
      </c>
      <c r="H7" s="38" t="s">
        <v>108</v>
      </c>
      <c r="I7" s="38" t="s">
        <v>109</v>
      </c>
      <c r="J7" s="38" t="s">
        <v>110</v>
      </c>
      <c r="K7" s="38" t="s">
        <v>111</v>
      </c>
      <c r="L7" s="38" t="s">
        <v>112</v>
      </c>
      <c r="M7" s="38"/>
      <c r="N7" s="39" t="s">
        <v>113</v>
      </c>
      <c r="O7" s="39">
        <v>89.36</v>
      </c>
      <c r="P7" s="39">
        <v>0.04</v>
      </c>
      <c r="Q7" s="39">
        <v>100</v>
      </c>
      <c r="R7" s="39">
        <v>2571</v>
      </c>
      <c r="S7" s="39">
        <v>429242</v>
      </c>
      <c r="T7" s="39">
        <v>375.41</v>
      </c>
      <c r="U7" s="39">
        <v>1143.4000000000001</v>
      </c>
      <c r="V7" s="39">
        <v>159</v>
      </c>
      <c r="W7" s="39">
        <v>0.17</v>
      </c>
      <c r="X7" s="39">
        <v>935.29</v>
      </c>
      <c r="Y7" s="39">
        <v>100</v>
      </c>
      <c r="Z7" s="39">
        <v>100</v>
      </c>
      <c r="AA7" s="39">
        <v>100</v>
      </c>
      <c r="AB7" s="39">
        <v>100</v>
      </c>
      <c r="AC7" s="39">
        <v>100</v>
      </c>
      <c r="AD7" s="39">
        <v>92.74</v>
      </c>
      <c r="AE7" s="39">
        <v>93.62</v>
      </c>
      <c r="AF7" s="39">
        <v>97.53</v>
      </c>
      <c r="AG7" s="39">
        <v>99.64</v>
      </c>
      <c r="AH7" s="39">
        <v>99.66</v>
      </c>
      <c r="AI7" s="39">
        <v>99.11</v>
      </c>
      <c r="AJ7" s="39">
        <v>0</v>
      </c>
      <c r="AK7" s="39">
        <v>0</v>
      </c>
      <c r="AL7" s="39">
        <v>0</v>
      </c>
      <c r="AM7" s="39">
        <v>0</v>
      </c>
      <c r="AN7" s="39">
        <v>0</v>
      </c>
      <c r="AO7" s="39">
        <v>243.13</v>
      </c>
      <c r="AP7" s="39">
        <v>280.08</v>
      </c>
      <c r="AQ7" s="39">
        <v>223.09</v>
      </c>
      <c r="AR7" s="39">
        <v>214.61</v>
      </c>
      <c r="AS7" s="39">
        <v>225.39</v>
      </c>
      <c r="AT7" s="39">
        <v>206.58</v>
      </c>
      <c r="AU7" s="39">
        <v>355.5</v>
      </c>
      <c r="AV7" s="39">
        <v>448.61</v>
      </c>
      <c r="AW7" s="39">
        <v>1178.95</v>
      </c>
      <c r="AX7" s="39">
        <v>1399.82</v>
      </c>
      <c r="AY7" s="39">
        <v>1523.28</v>
      </c>
      <c r="AZ7" s="39">
        <v>162.52000000000001</v>
      </c>
      <c r="BA7" s="39">
        <v>124.2</v>
      </c>
      <c r="BB7" s="39">
        <v>33.03</v>
      </c>
      <c r="BC7" s="39">
        <v>29.45</v>
      </c>
      <c r="BD7" s="39">
        <v>31.84</v>
      </c>
      <c r="BE7" s="39">
        <v>34.54</v>
      </c>
      <c r="BF7" s="39">
        <v>2241.9299999999998</v>
      </c>
      <c r="BG7" s="39">
        <v>2100.08</v>
      </c>
      <c r="BH7" s="39">
        <v>1929.37</v>
      </c>
      <c r="BI7" s="39">
        <v>1776.75</v>
      </c>
      <c r="BJ7" s="39">
        <v>1600.85</v>
      </c>
      <c r="BK7" s="39">
        <v>1197.82</v>
      </c>
      <c r="BL7" s="39">
        <v>1126.77</v>
      </c>
      <c r="BM7" s="39">
        <v>1044.8</v>
      </c>
      <c r="BN7" s="39">
        <v>1081.8</v>
      </c>
      <c r="BO7" s="39">
        <v>974.93</v>
      </c>
      <c r="BP7" s="39">
        <v>914.53</v>
      </c>
      <c r="BQ7" s="39">
        <v>33.299999999999997</v>
      </c>
      <c r="BR7" s="39">
        <v>55.77</v>
      </c>
      <c r="BS7" s="39">
        <v>41.54</v>
      </c>
      <c r="BT7" s="39">
        <v>45.82</v>
      </c>
      <c r="BU7" s="39">
        <v>46.23</v>
      </c>
      <c r="BV7" s="39">
        <v>51.03</v>
      </c>
      <c r="BW7" s="39">
        <v>50.9</v>
      </c>
      <c r="BX7" s="39">
        <v>50.82</v>
      </c>
      <c r="BY7" s="39">
        <v>52.19</v>
      </c>
      <c r="BZ7" s="39">
        <v>55.32</v>
      </c>
      <c r="CA7" s="39">
        <v>55.73</v>
      </c>
      <c r="CB7" s="39">
        <v>352.76</v>
      </c>
      <c r="CC7" s="39">
        <v>203</v>
      </c>
      <c r="CD7" s="39">
        <v>292.08999999999997</v>
      </c>
      <c r="CE7" s="39">
        <v>295.77999999999997</v>
      </c>
      <c r="CF7" s="39">
        <v>233.75</v>
      </c>
      <c r="CG7" s="39">
        <v>289.60000000000002</v>
      </c>
      <c r="CH7" s="39">
        <v>293.27</v>
      </c>
      <c r="CI7" s="39">
        <v>300.52</v>
      </c>
      <c r="CJ7" s="39">
        <v>296.14</v>
      </c>
      <c r="CK7" s="39">
        <v>283.17</v>
      </c>
      <c r="CL7" s="39">
        <v>276.77999999999997</v>
      </c>
      <c r="CM7" s="39">
        <v>55.36</v>
      </c>
      <c r="CN7" s="39">
        <v>54.46</v>
      </c>
      <c r="CO7" s="39">
        <v>54.46</v>
      </c>
      <c r="CP7" s="39">
        <v>54.46</v>
      </c>
      <c r="CQ7" s="39">
        <v>54.46</v>
      </c>
      <c r="CR7" s="39">
        <v>54.74</v>
      </c>
      <c r="CS7" s="39">
        <v>53.78</v>
      </c>
      <c r="CT7" s="39">
        <v>53.24</v>
      </c>
      <c r="CU7" s="39">
        <v>52.31</v>
      </c>
      <c r="CV7" s="39">
        <v>60.65</v>
      </c>
      <c r="CW7" s="39">
        <v>59.15</v>
      </c>
      <c r="CX7" s="39">
        <v>100</v>
      </c>
      <c r="CY7" s="39">
        <v>100</v>
      </c>
      <c r="CZ7" s="39">
        <v>100</v>
      </c>
      <c r="DA7" s="39">
        <v>100</v>
      </c>
      <c r="DB7" s="39">
        <v>100</v>
      </c>
      <c r="DC7" s="39">
        <v>83.88</v>
      </c>
      <c r="DD7" s="39">
        <v>84.06</v>
      </c>
      <c r="DE7" s="39">
        <v>84.07</v>
      </c>
      <c r="DF7" s="39">
        <v>84.32</v>
      </c>
      <c r="DG7" s="39">
        <v>84.58</v>
      </c>
      <c r="DH7" s="39">
        <v>85.01</v>
      </c>
      <c r="DI7" s="39">
        <v>3.97</v>
      </c>
      <c r="DJ7" s="39">
        <v>5.65</v>
      </c>
      <c r="DK7" s="39">
        <v>18.329999999999998</v>
      </c>
      <c r="DL7" s="39">
        <v>21.11</v>
      </c>
      <c r="DM7" s="39">
        <v>23.64</v>
      </c>
      <c r="DN7" s="39">
        <v>9</v>
      </c>
      <c r="DO7" s="39">
        <v>10.11</v>
      </c>
      <c r="DP7" s="39">
        <v>20.68</v>
      </c>
      <c r="DQ7" s="39">
        <v>22.41</v>
      </c>
      <c r="DR7" s="39">
        <v>22.9</v>
      </c>
      <c r="DS7" s="39">
        <v>22.37</v>
      </c>
      <c r="DT7" s="39">
        <v>0</v>
      </c>
      <c r="DU7" s="39">
        <v>0</v>
      </c>
      <c r="DV7" s="39">
        <v>0</v>
      </c>
      <c r="DW7" s="39">
        <v>0</v>
      </c>
      <c r="DX7" s="39">
        <v>0</v>
      </c>
      <c r="DY7" s="39">
        <v>0.09</v>
      </c>
      <c r="DZ7" s="39">
        <v>0.08</v>
      </c>
      <c r="EA7" s="39">
        <v>0.08</v>
      </c>
      <c r="EB7" s="39">
        <v>0</v>
      </c>
      <c r="EC7" s="39">
        <v>0</v>
      </c>
      <c r="ED7" s="39">
        <v>0</v>
      </c>
      <c r="EE7" s="39">
        <v>0</v>
      </c>
      <c r="EF7" s="39">
        <v>0</v>
      </c>
      <c r="EG7" s="39">
        <v>0</v>
      </c>
      <c r="EH7" s="39">
        <v>0</v>
      </c>
      <c r="EI7" s="39">
        <v>0</v>
      </c>
      <c r="EJ7" s="39">
        <v>0.04</v>
      </c>
      <c r="EK7" s="39">
        <v>0.03</v>
      </c>
      <c r="EL7" s="39">
        <v>0.02</v>
      </c>
      <c r="EM7" s="39">
        <v>0.01</v>
      </c>
      <c r="EN7" s="39">
        <v>2.0499999999999998</v>
      </c>
      <c r="EO7" s="39">
        <v>1.58</v>
      </c>
    </row>
    <row r="8" spans="1:148">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金子 瞳</cp:lastModifiedBy>
  <cp:lastPrinted>2018-02-13T07:49:06Z</cp:lastPrinted>
  <dcterms:created xsi:type="dcterms:W3CDTF">2017-12-25T01:59:03Z</dcterms:created>
  <dcterms:modified xsi:type="dcterms:W3CDTF">2018-03-08T00:35:34Z</dcterms:modified>
  <cp:category/>
</cp:coreProperties>
</file>