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<sst xmlns="http://schemas.openxmlformats.org/spreadsheetml/2006/main" count="263" uniqueCount="110">
  <si>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</si>
  <si>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</si>
  <si>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</si>
  <si>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</si>
  <si>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</si>
  <si>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</si>
  <si>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</si>
  <si>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</si>
  <si>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</si>
  <si>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</si>
  <si>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</si>
  <si>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</si>
  <si>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</si>
  <si>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</si>
  <si>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</si>
  <si>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</si>
  <si>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</si>
  <si>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</si>
  <si>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</si>
  <si>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</si>
  <si>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</si>
  <si>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</si>
  <si>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</si>
  <si>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</si>
  <si>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</si>
  <si>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</si>
  <si>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</si>
  <si>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</si>
  <si>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</si>
  <si>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</si>
  <si>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</si>
  <si>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</si>
  <si>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</si>
  <si>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</si>
  <si>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</si>
  <si>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</si>
  <si>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</si>
  <si>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</si>
  <si>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</si>
  <si>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</si>
  <si>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</si>
  <si>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</si>
  <si>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</si>
  <si>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</si>
  <si>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</si>
  <si>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</si>
  <si>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</si>
  <si>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</si>
  <si>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</si>
  <si>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</si>
  <si>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</si>
  <si>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</si>
  <si>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</si>
  <si>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</si>
  <si>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</si>
  <si>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</si>
  <si>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</si>
  <si>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</si>
  <si>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</si>
  <si>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</si>
  <si>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</si>
  <si>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</si>
  <si>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</si>
  <si>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</si>
  <si>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</si>
  <si>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</si>
  <si>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</si>
  <si>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</si>
  <si>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</si>
  <si>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</si>
  <si>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</si>
  <si>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</si>
  <si>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</si>
  <si>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</si>
  <si>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</si>
  <si>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</si>
  <si>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</si>
  <si>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</si>
  <si>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</si>
  <si>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</si>
  <si>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</si>
  <si>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</si>
  <si>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</si>
  <si>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</si>
  <si>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</si>
  <si>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</si>
  <si>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</si>
  <si>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</si>
  <si>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</si>
  <si>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</si>
  <si>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</si>
  <si>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</si>
  <si>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</si>
  <si>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</si>
  <si>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</si>
  <si>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</si>
  <si>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</si>
  <si>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</si>
  <si>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</si>
  <si>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</si>
  <si>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</si>
  <si>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</si>
  <si>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</si>
  <si>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</si>
  <si>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</si>
  <si>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</si>
  <si>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</si>
  <si>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供用開始が平成１５年頃と比較的新しく、施設等の法定耐用年数経過まで期間があり、施設の傷みも少ないのが現状である。</t>
    <rPh sb="1" eb="3">
      <t>キョウヨウ</t>
    </rPh>
    <rPh sb="3" eb="5">
      <t>カイシ</t>
    </rPh>
    <rPh sb="40" eb="42">
      <t>シセツ</t>
    </rPh>
    <phoneticPr fontId="4"/>
  </si>
  <si>
    <t>　①経常収支比率は、使用料で回収できない経費を一般会計からの繰入金を全額繰り入れて賄っていることから、比率は１００％となっている。
　⑤経費回収率が全国平均より上回っている。これは、保守点検の委託を入札していることなどで、維持管理費が抑えられており、その結果、⑥汚水処理原価が全国平均を下回っていることが要因であると考えられる。またこれらの指標から、使用料についても概ね適正に確保できていると考えられる。
　その他の項目も含め、全体的に概ね良好な経営状況であり、今後もこの状況を維持するため引き続き使用料確保の適正化と汚水処理原価の引き下げに努めていく。</t>
    <rPh sb="75" eb="77">
      <t>ゼンコク</t>
    </rPh>
    <rPh sb="92" eb="94">
      <t>ホシュ</t>
    </rPh>
    <rPh sb="94" eb="96">
      <t>テンケン</t>
    </rPh>
    <rPh sb="97" eb="99">
      <t>イタク</t>
    </rPh>
    <rPh sb="100" eb="102">
      <t>ニュウサツ</t>
    </rPh>
    <rPh sb="112" eb="114">
      <t>イジ</t>
    </rPh>
    <rPh sb="114" eb="117">
      <t>カンリヒ</t>
    </rPh>
    <rPh sb="118" eb="119">
      <t>オサ</t>
    </rPh>
    <rPh sb="128" eb="130">
      <t>ケッカ</t>
    </rPh>
    <rPh sb="132" eb="134">
      <t>オスイ</t>
    </rPh>
    <rPh sb="134" eb="136">
      <t>ショリ</t>
    </rPh>
    <rPh sb="136" eb="138">
      <t>ゲンカ</t>
    </rPh>
    <rPh sb="139" eb="141">
      <t>ゼンコク</t>
    </rPh>
    <rPh sb="141" eb="143">
      <t>ヘイキン</t>
    </rPh>
    <rPh sb="144" eb="146">
      <t>シタマワ</t>
    </rPh>
    <rPh sb="153" eb="155">
      <t>ヨウイン</t>
    </rPh>
    <rPh sb="159" eb="160">
      <t>カンガ</t>
    </rPh>
    <rPh sb="171" eb="173">
      <t>シヒョウ</t>
    </rPh>
    <rPh sb="176" eb="179">
      <t>シヨウリョウ</t>
    </rPh>
    <rPh sb="184" eb="185">
      <t>オオム</t>
    </rPh>
    <rPh sb="197" eb="198">
      <t>カンガ</t>
    </rPh>
    <rPh sb="208" eb="209">
      <t>タ</t>
    </rPh>
    <rPh sb="210" eb="212">
      <t>コウモク</t>
    </rPh>
    <rPh sb="213" eb="214">
      <t>フク</t>
    </rPh>
    <rPh sb="247" eb="248">
      <t>ヒ</t>
    </rPh>
    <rPh sb="249" eb="250">
      <t>ツヅ</t>
    </rPh>
    <phoneticPr fontId="4"/>
  </si>
  <si>
    <t>　特定地域生活排水処理事業の運営は、歳入不足であり、その不足額については、一般会計繰入金により収支をゼロとしている。
　今後利用者数の減少も見込まれるが、使用料改定等による負担増とすることによって経営状況の改善を行うことは更なる使用者数の減少を伴う恐れがあるため、現状の維持に努めていく。また、個別の合併処理浄化槽であるため、ある一定の期間が過ぎれば、個々の利用者へ譲渡するなど、経営の負担にならないあり方を検討する必要がある。</t>
    <rPh sb="1" eb="3">
      <t>トクテイ</t>
    </rPh>
    <rPh sb="3" eb="5">
      <t>チイキ</t>
    </rPh>
    <rPh sb="5" eb="7">
      <t>セイカツ</t>
    </rPh>
    <rPh sb="7" eb="9">
      <t>ハイスイ</t>
    </rPh>
    <rPh sb="9" eb="11">
      <t>ショリ</t>
    </rPh>
    <rPh sb="30" eb="31">
      <t>ガク</t>
    </rPh>
    <rPh sb="37" eb="39">
      <t>イッパン</t>
    </rPh>
    <rPh sb="39" eb="41">
      <t>カイケイ</t>
    </rPh>
    <rPh sb="43" eb="44">
      <t>キン</t>
    </rPh>
    <rPh sb="124" eb="125">
      <t>オソ</t>
    </rPh>
    <rPh sb="165" eb="167">
      <t>イッテイ</t>
    </rPh>
    <rPh sb="168" eb="170">
      <t>キカン</t>
    </rPh>
    <rPh sb="171" eb="172">
      <t>ス</t>
    </rPh>
    <rPh sb="176" eb="178">
      <t>ココ</t>
    </rPh>
    <rPh sb="179" eb="182">
      <t>リヨウシャ</t>
    </rPh>
    <rPh sb="183" eb="185">
      <t>ジョウト</t>
    </rPh>
    <rPh sb="202" eb="203">
      <t>カタ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</si>
</sst>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51776"/>
        <c:axId val="990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051776"/>
        <c:axId val="99070336"/>
      </c:lineChart>
      <c:dateAx>
        <c:axId val="99051776"/>
        <c:scaling>
          <c:orientation val="minMax"/>
        </c:scaling>
        <c:delete val="1"/>
        <c:axPos val="b"/>
        <c:numFmt formatCode="ge" sourceLinked="1"/>
        <c:majorTickMark val="none"/>
        <c:minorTickMark val="none"/>
        <c:tickLblPos val="none"/>
        <c:crossAx val="99070336"/>
        <c:crosses val="autoZero"/>
        <c:auto val="1"/>
        <c:lblOffset val="100"/>
        <c:baseTimeUnit val="years"/>
      </c:dateAx>
      <c:valAx>
        <c:axId val="990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2.63</c:v>
                </c:pt>
                <c:pt idx="2" formatCode="#,##0.00;&quot;△&quot;#,##0.00">
                  <c:v>0</c:v>
                </c:pt>
                <c:pt idx="3" formatCode="#,##0.00;&quot;△&quot;#,##0.00">
                  <c:v>0</c:v>
                </c:pt>
                <c:pt idx="4">
                  <c:v>100</c:v>
                </c:pt>
              </c:numCache>
            </c:numRef>
          </c:val>
        </c:ser>
        <c:dLbls>
          <c:showLegendKey val="0"/>
          <c:showVal val="0"/>
          <c:showCatName val="0"/>
          <c:showSerName val="0"/>
          <c:showPercent val="0"/>
          <c:showBubbleSize val="0"/>
        </c:dLbls>
        <c:gapWidth val="150"/>
        <c:axId val="135895680"/>
        <c:axId val="1359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35895680"/>
        <c:axId val="135926528"/>
      </c:lineChart>
      <c:dateAx>
        <c:axId val="135895680"/>
        <c:scaling>
          <c:orientation val="minMax"/>
        </c:scaling>
        <c:delete val="1"/>
        <c:axPos val="b"/>
        <c:numFmt formatCode="ge" sourceLinked="1"/>
        <c:majorTickMark val="none"/>
        <c:minorTickMark val="none"/>
        <c:tickLblPos val="none"/>
        <c:crossAx val="135926528"/>
        <c:crosses val="autoZero"/>
        <c:auto val="1"/>
        <c:lblOffset val="100"/>
        <c:baseTimeUnit val="years"/>
      </c:dateAx>
      <c:valAx>
        <c:axId val="1359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135952640"/>
        <c:axId val="1359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35952640"/>
        <c:axId val="135958912"/>
      </c:lineChart>
      <c:dateAx>
        <c:axId val="135952640"/>
        <c:scaling>
          <c:orientation val="minMax"/>
        </c:scaling>
        <c:delete val="1"/>
        <c:axPos val="b"/>
        <c:numFmt formatCode="ge" sourceLinked="1"/>
        <c:majorTickMark val="none"/>
        <c:minorTickMark val="none"/>
        <c:tickLblPos val="none"/>
        <c:crossAx val="135958912"/>
        <c:crosses val="autoZero"/>
        <c:auto val="1"/>
        <c:lblOffset val="100"/>
        <c:baseTimeUnit val="years"/>
      </c:dateAx>
      <c:valAx>
        <c:axId val="1359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101984128"/>
        <c:axId val="1019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101984128"/>
        <c:axId val="101994496"/>
      </c:lineChart>
      <c:dateAx>
        <c:axId val="101984128"/>
        <c:scaling>
          <c:orientation val="minMax"/>
        </c:scaling>
        <c:delete val="1"/>
        <c:axPos val="b"/>
        <c:numFmt formatCode="ge" sourceLinked="1"/>
        <c:majorTickMark val="none"/>
        <c:minorTickMark val="none"/>
        <c:tickLblPos val="none"/>
        <c:crossAx val="101994496"/>
        <c:crosses val="autoZero"/>
        <c:auto val="1"/>
        <c:lblOffset val="100"/>
        <c:baseTimeUnit val="years"/>
      </c:dateAx>
      <c:valAx>
        <c:axId val="1019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2.12</c:v>
                </c:pt>
                <c:pt idx="2">
                  <c:v>4.25</c:v>
                </c:pt>
                <c:pt idx="3">
                  <c:v>6.37</c:v>
                </c:pt>
                <c:pt idx="4">
                  <c:v>16.87</c:v>
                </c:pt>
              </c:numCache>
            </c:numRef>
          </c:val>
        </c:ser>
        <c:dLbls>
          <c:showLegendKey val="0"/>
          <c:showVal val="0"/>
          <c:showCatName val="0"/>
          <c:showSerName val="0"/>
          <c:showPercent val="0"/>
          <c:showBubbleSize val="0"/>
        </c:dLbls>
        <c:gapWidth val="150"/>
        <c:axId val="102016512"/>
        <c:axId val="1020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102016512"/>
        <c:axId val="102018432"/>
      </c:lineChart>
      <c:dateAx>
        <c:axId val="102016512"/>
        <c:scaling>
          <c:orientation val="minMax"/>
        </c:scaling>
        <c:delete val="1"/>
        <c:axPos val="b"/>
        <c:numFmt formatCode="ge" sourceLinked="1"/>
        <c:majorTickMark val="none"/>
        <c:minorTickMark val="none"/>
        <c:tickLblPos val="none"/>
        <c:crossAx val="102018432"/>
        <c:crosses val="autoZero"/>
        <c:auto val="1"/>
        <c:lblOffset val="100"/>
        <c:baseTimeUnit val="years"/>
      </c:dateAx>
      <c:valAx>
        <c:axId val="1020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065280"/>
        <c:axId val="1020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065280"/>
        <c:axId val="102067200"/>
      </c:lineChart>
      <c:dateAx>
        <c:axId val="102065280"/>
        <c:scaling>
          <c:orientation val="minMax"/>
        </c:scaling>
        <c:delete val="1"/>
        <c:axPos val="b"/>
        <c:numFmt formatCode="ge" sourceLinked="1"/>
        <c:majorTickMark val="none"/>
        <c:minorTickMark val="none"/>
        <c:tickLblPos val="none"/>
        <c:crossAx val="102067200"/>
        <c:crosses val="autoZero"/>
        <c:auto val="1"/>
        <c:lblOffset val="100"/>
        <c:baseTimeUnit val="years"/>
      </c:dateAx>
      <c:valAx>
        <c:axId val="1020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02099584"/>
        <c:axId val="1357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102099584"/>
        <c:axId val="135729920"/>
      </c:lineChart>
      <c:dateAx>
        <c:axId val="102099584"/>
        <c:scaling>
          <c:orientation val="minMax"/>
        </c:scaling>
        <c:delete val="1"/>
        <c:axPos val="b"/>
        <c:numFmt formatCode="ge" sourceLinked="1"/>
        <c:majorTickMark val="none"/>
        <c:minorTickMark val="none"/>
        <c:tickLblPos val="none"/>
        <c:crossAx val="135729920"/>
        <c:crosses val="autoZero"/>
        <c:auto val="1"/>
        <c:lblOffset val="100"/>
        <c:baseTimeUnit val="years"/>
      </c:dateAx>
      <c:valAx>
        <c:axId val="1357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607.01</c:v>
                </c:pt>
              </c:numCache>
            </c:numRef>
          </c:val>
        </c:ser>
        <c:dLbls>
          <c:showLegendKey val="0"/>
          <c:showVal val="0"/>
          <c:showCatName val="0"/>
          <c:showSerName val="0"/>
          <c:showPercent val="0"/>
          <c:showBubbleSize val="0"/>
        </c:dLbls>
        <c:gapWidth val="150"/>
        <c:axId val="135760512"/>
        <c:axId val="1357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135760512"/>
        <c:axId val="135766784"/>
      </c:lineChart>
      <c:dateAx>
        <c:axId val="135760512"/>
        <c:scaling>
          <c:orientation val="minMax"/>
        </c:scaling>
        <c:delete val="1"/>
        <c:axPos val="b"/>
        <c:numFmt formatCode="ge" sourceLinked="1"/>
        <c:majorTickMark val="none"/>
        <c:minorTickMark val="none"/>
        <c:tickLblPos val="none"/>
        <c:crossAx val="135766784"/>
        <c:crosses val="autoZero"/>
        <c:auto val="1"/>
        <c:lblOffset val="100"/>
        <c:baseTimeUnit val="years"/>
      </c:dateAx>
      <c:valAx>
        <c:axId val="1357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248.82</c:v>
                </c:pt>
                <c:pt idx="2">
                  <c:v>239.97</c:v>
                </c:pt>
                <c:pt idx="3">
                  <c:v>234.82</c:v>
                </c:pt>
                <c:pt idx="4">
                  <c:v>223.59</c:v>
                </c:pt>
              </c:numCache>
            </c:numRef>
          </c:val>
        </c:ser>
        <c:dLbls>
          <c:showLegendKey val="0"/>
          <c:showVal val="0"/>
          <c:showCatName val="0"/>
          <c:showSerName val="0"/>
          <c:showPercent val="0"/>
          <c:showBubbleSize val="0"/>
        </c:dLbls>
        <c:gapWidth val="150"/>
        <c:axId val="135788800"/>
        <c:axId val="136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35788800"/>
        <c:axId val="136069504"/>
      </c:lineChart>
      <c:dateAx>
        <c:axId val="135788800"/>
        <c:scaling>
          <c:orientation val="minMax"/>
        </c:scaling>
        <c:delete val="1"/>
        <c:axPos val="b"/>
        <c:numFmt formatCode="ge" sourceLinked="1"/>
        <c:majorTickMark val="none"/>
        <c:minorTickMark val="none"/>
        <c:tickLblPos val="none"/>
        <c:crossAx val="136069504"/>
        <c:crosses val="autoZero"/>
        <c:auto val="1"/>
        <c:lblOffset val="100"/>
        <c:baseTimeUnit val="years"/>
      </c:dateAx>
      <c:valAx>
        <c:axId val="136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73.44</c:v>
                </c:pt>
                <c:pt idx="2">
                  <c:v>62.19</c:v>
                </c:pt>
                <c:pt idx="3">
                  <c:v>73.209999999999994</c:v>
                </c:pt>
                <c:pt idx="4">
                  <c:v>73.2</c:v>
                </c:pt>
              </c:numCache>
            </c:numRef>
          </c:val>
        </c:ser>
        <c:dLbls>
          <c:showLegendKey val="0"/>
          <c:showVal val="0"/>
          <c:showCatName val="0"/>
          <c:showSerName val="0"/>
          <c:showPercent val="0"/>
          <c:showBubbleSize val="0"/>
        </c:dLbls>
        <c:gapWidth val="150"/>
        <c:axId val="135858048"/>
        <c:axId val="1358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35858048"/>
        <c:axId val="135860224"/>
      </c:lineChart>
      <c:dateAx>
        <c:axId val="135858048"/>
        <c:scaling>
          <c:orientation val="minMax"/>
        </c:scaling>
        <c:delete val="1"/>
        <c:axPos val="b"/>
        <c:numFmt formatCode="ge" sourceLinked="1"/>
        <c:majorTickMark val="none"/>
        <c:minorTickMark val="none"/>
        <c:tickLblPos val="none"/>
        <c:crossAx val="135860224"/>
        <c:crosses val="autoZero"/>
        <c:auto val="1"/>
        <c:lblOffset val="100"/>
        <c:baseTimeUnit val="years"/>
      </c:dateAx>
      <c:valAx>
        <c:axId val="1358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196.99</c:v>
                </c:pt>
                <c:pt idx="2">
                  <c:v>228.85</c:v>
                </c:pt>
                <c:pt idx="3">
                  <c:v>186.19</c:v>
                </c:pt>
                <c:pt idx="4">
                  <c:v>191.45</c:v>
                </c:pt>
              </c:numCache>
            </c:numRef>
          </c:val>
        </c:ser>
        <c:dLbls>
          <c:showLegendKey val="0"/>
          <c:showVal val="0"/>
          <c:showCatName val="0"/>
          <c:showSerName val="0"/>
          <c:showPercent val="0"/>
          <c:showBubbleSize val="0"/>
        </c:dLbls>
        <c:gapWidth val="150"/>
        <c:axId val="135867776"/>
        <c:axId val="135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35867776"/>
        <c:axId val="135882240"/>
      </c:lineChart>
      <c:dateAx>
        <c:axId val="135867776"/>
        <c:scaling>
          <c:orientation val="minMax"/>
        </c:scaling>
        <c:delete val="1"/>
        <c:axPos val="b"/>
        <c:numFmt formatCode="ge" sourceLinked="1"/>
        <c:majorTickMark val="none"/>
        <c:minorTickMark val="none"/>
        <c:tickLblPos val="none"/>
        <c:crossAx val="135882240"/>
        <c:crosses val="autoZero"/>
        <c:auto val="1"/>
        <c:lblOffset val="100"/>
        <c:baseTimeUnit val="years"/>
      </c:dateAx>
      <c:valAx>
        <c:axId val="135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80" zoomScaleNormal="80" workbookViewId="0">
      <selection activeCell="CD75" sqref="CD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高松市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429276</v>
      </c>
      <c r="AM8" s="64"/>
      <c r="AN8" s="64"/>
      <c r="AO8" s="64"/>
      <c r="AP8" s="64"/>
      <c r="AQ8" s="64"/>
      <c r="AR8" s="64"/>
      <c r="AS8" s="64"/>
      <c r="AT8" s="63">
        <f>データ!S6</f>
        <v>375.41</v>
      </c>
      <c r="AU8" s="63"/>
      <c r="AV8" s="63"/>
      <c r="AW8" s="63"/>
      <c r="AX8" s="63"/>
      <c r="AY8" s="63"/>
      <c r="AZ8" s="63"/>
      <c r="BA8" s="63"/>
      <c r="BB8" s="63">
        <f>データ!T6</f>
        <v>1143.49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80.23</v>
      </c>
      <c r="J10" s="63"/>
      <c r="K10" s="63"/>
      <c r="L10" s="63"/>
      <c r="M10" s="63"/>
      <c r="N10" s="63"/>
      <c r="O10" s="63"/>
      <c r="P10" s="63">
        <f>データ!O6</f>
        <v>0.03</v>
      </c>
      <c r="Q10" s="63"/>
      <c r="R10" s="63"/>
      <c r="S10" s="63"/>
      <c r="T10" s="63"/>
      <c r="U10" s="63"/>
      <c r="V10" s="63"/>
      <c r="W10" s="63">
        <f>データ!P6</f>
        <v>100</v>
      </c>
      <c r="X10" s="63"/>
      <c r="Y10" s="63"/>
      <c r="Z10" s="63"/>
      <c r="AA10" s="63"/>
      <c r="AB10" s="63"/>
      <c r="AC10" s="63"/>
      <c r="AD10" s="64">
        <f>データ!Q6</f>
        <v>3672</v>
      </c>
      <c r="AE10" s="64"/>
      <c r="AF10" s="64"/>
      <c r="AG10" s="64"/>
      <c r="AH10" s="64"/>
      <c r="AI10" s="64"/>
      <c r="AJ10" s="64"/>
      <c r="AK10" s="2"/>
      <c r="AL10" s="64">
        <f>データ!U6</f>
        <v>118</v>
      </c>
      <c r="AM10" s="64"/>
      <c r="AN10" s="64"/>
      <c r="AO10" s="64"/>
      <c r="AP10" s="64"/>
      <c r="AQ10" s="64"/>
      <c r="AR10" s="64"/>
      <c r="AS10" s="64"/>
      <c r="AT10" s="63">
        <f>データ!V6</f>
        <v>11.52</v>
      </c>
      <c r="AU10" s="63"/>
      <c r="AV10" s="63"/>
      <c r="AW10" s="63"/>
      <c r="AX10" s="63"/>
      <c r="AY10" s="63"/>
      <c r="AZ10" s="63"/>
      <c r="BA10" s="63"/>
      <c r="BB10" s="63">
        <f>データ!W6</f>
        <v>10.24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372013</v>
      </c>
      <c r="D6" s="31">
        <f t="shared" si="3"/>
        <v>46</v>
      </c>
      <c r="E6" s="31">
        <f t="shared" si="3"/>
        <v>18</v>
      </c>
      <c r="F6" s="31">
        <f t="shared" si="3"/>
        <v>0</v>
      </c>
      <c r="G6" s="31">
        <f t="shared" si="3"/>
        <v>0</v>
      </c>
      <c r="H6" s="31" t="str">
        <f t="shared" si="3"/>
        <v>香川県　高松市</v>
      </c>
      <c r="I6" s="31" t="str">
        <f t="shared" si="3"/>
        <v>法適用</v>
      </c>
      <c r="J6" s="31" t="str">
        <f t="shared" si="3"/>
        <v>下水道事業</v>
      </c>
      <c r="K6" s="31" t="str">
        <f t="shared" si="3"/>
        <v>特定地域生活排水処理</v>
      </c>
      <c r="L6" s="31" t="str">
        <f t="shared" si="3"/>
        <v>K3</v>
      </c>
      <c r="M6" s="32" t="str">
        <f t="shared" si="3"/>
        <v>-</v>
      </c>
      <c r="N6" s="32">
        <f t="shared" si="3"/>
        <v>80.23</v>
      </c>
      <c r="O6" s="32">
        <f t="shared" si="3"/>
        <v>0.03</v>
      </c>
      <c r="P6" s="32">
        <f t="shared" si="3"/>
        <v>100</v>
      </c>
      <c r="Q6" s="32">
        <f t="shared" si="3"/>
        <v>3672</v>
      </c>
      <c r="R6" s="32">
        <f t="shared" si="3"/>
        <v>429276</v>
      </c>
      <c r="S6" s="32">
        <f t="shared" si="3"/>
        <v>375.41</v>
      </c>
      <c r="T6" s="32">
        <f t="shared" si="3"/>
        <v>1143.49</v>
      </c>
      <c r="U6" s="32">
        <f t="shared" si="3"/>
        <v>118</v>
      </c>
      <c r="V6" s="32">
        <f t="shared" si="3"/>
        <v>11.52</v>
      </c>
      <c r="W6" s="32">
        <f t="shared" si="3"/>
        <v>10.24</v>
      </c>
      <c r="X6" s="33" t="str">
        <f>IF(X7="",NA(),X7)</f>
        <v>-</v>
      </c>
      <c r="Y6" s="33">
        <f t="shared" ref="Y6:AG6" si="4">IF(Y7="",NA(),Y7)</f>
        <v>100</v>
      </c>
      <c r="Z6" s="33">
        <f t="shared" si="4"/>
        <v>100</v>
      </c>
      <c r="AA6" s="33">
        <f t="shared" si="4"/>
        <v>100</v>
      </c>
      <c r="AB6" s="33">
        <f t="shared" si="4"/>
        <v>100</v>
      </c>
      <c r="AC6" s="33" t="str">
        <f t="shared" si="4"/>
        <v>-</v>
      </c>
      <c r="AD6" s="33">
        <f t="shared" si="4"/>
        <v>101.13</v>
      </c>
      <c r="AE6" s="33">
        <f t="shared" si="4"/>
        <v>97.09</v>
      </c>
      <c r="AF6" s="33">
        <f t="shared" si="4"/>
        <v>89.7</v>
      </c>
      <c r="AG6" s="33">
        <f t="shared" si="4"/>
        <v>90.66</v>
      </c>
      <c r="AH6" s="32" t="str">
        <f>IF(AH7="","",IF(AH7="-","【-】","【"&amp;SUBSTITUTE(TEXT(AH7,"#,##0.00"),"-","△")&amp;"】"))</f>
        <v>【85.19】</v>
      </c>
      <c r="AI6" s="33" t="str">
        <f>IF(AI7="",NA(),AI7)</f>
        <v>-</v>
      </c>
      <c r="AJ6" s="32">
        <f t="shared" ref="AJ6:AR6" si="5">IF(AJ7="",NA(),AJ7)</f>
        <v>0</v>
      </c>
      <c r="AK6" s="32">
        <f t="shared" si="5"/>
        <v>0</v>
      </c>
      <c r="AL6" s="32">
        <f t="shared" si="5"/>
        <v>0</v>
      </c>
      <c r="AM6" s="32">
        <f t="shared" si="5"/>
        <v>0</v>
      </c>
      <c r="AN6" s="33" t="str">
        <f t="shared" si="5"/>
        <v>-</v>
      </c>
      <c r="AO6" s="33">
        <f t="shared" si="5"/>
        <v>121.33</v>
      </c>
      <c r="AP6" s="33">
        <f t="shared" si="5"/>
        <v>42.06</v>
      </c>
      <c r="AQ6" s="33">
        <f t="shared" si="5"/>
        <v>76.069999999999993</v>
      </c>
      <c r="AR6" s="33">
        <f t="shared" si="5"/>
        <v>91.1</v>
      </c>
      <c r="AS6" s="32" t="str">
        <f>IF(AS7="","",IF(AS7="-","【-】","【"&amp;SUBSTITUTE(TEXT(AS7,"#,##0.00"),"-","△")&amp;"】"))</f>
        <v>【161.25】</v>
      </c>
      <c r="AT6" s="33" t="str">
        <f>IF(AT7="",NA(),AT7)</f>
        <v>-</v>
      </c>
      <c r="AU6" s="33" t="str">
        <f t="shared" ref="AU6:BC6" si="6">IF(AU7="",NA(),AU7)</f>
        <v>-</v>
      </c>
      <c r="AV6" s="33" t="str">
        <f t="shared" si="6"/>
        <v>-</v>
      </c>
      <c r="AW6" s="33" t="str">
        <f t="shared" si="6"/>
        <v>-</v>
      </c>
      <c r="AX6" s="33">
        <f t="shared" si="6"/>
        <v>607.01</v>
      </c>
      <c r="AY6" s="33" t="str">
        <f t="shared" si="6"/>
        <v>-</v>
      </c>
      <c r="AZ6" s="33">
        <f t="shared" si="6"/>
        <v>378.53</v>
      </c>
      <c r="BA6" s="33">
        <f t="shared" si="6"/>
        <v>701.64</v>
      </c>
      <c r="BB6" s="33">
        <f t="shared" si="6"/>
        <v>377.59</v>
      </c>
      <c r="BC6" s="33">
        <f t="shared" si="6"/>
        <v>247.48</v>
      </c>
      <c r="BD6" s="32" t="str">
        <f>IF(BD7="","",IF(BD7="-","【-】","【"&amp;SUBSTITUTE(TEXT(BD7,"#,##0.00"),"-","△")&amp;"】"))</f>
        <v>【170.25】</v>
      </c>
      <c r="BE6" s="33" t="str">
        <f>IF(BE7="",NA(),BE7)</f>
        <v>-</v>
      </c>
      <c r="BF6" s="33">
        <f t="shared" ref="BF6:BN6" si="7">IF(BF7="",NA(),BF7)</f>
        <v>248.82</v>
      </c>
      <c r="BG6" s="33">
        <f t="shared" si="7"/>
        <v>239.97</v>
      </c>
      <c r="BH6" s="33">
        <f t="shared" si="7"/>
        <v>234.82</v>
      </c>
      <c r="BI6" s="33">
        <f t="shared" si="7"/>
        <v>223.59</v>
      </c>
      <c r="BJ6" s="33" t="str">
        <f t="shared" si="7"/>
        <v>-</v>
      </c>
      <c r="BK6" s="33">
        <f t="shared" si="7"/>
        <v>421.01</v>
      </c>
      <c r="BL6" s="33">
        <f t="shared" si="7"/>
        <v>430.64</v>
      </c>
      <c r="BM6" s="33">
        <f t="shared" si="7"/>
        <v>446.63</v>
      </c>
      <c r="BN6" s="33">
        <f t="shared" si="7"/>
        <v>416.91</v>
      </c>
      <c r="BO6" s="32" t="str">
        <f>IF(BO7="","",IF(BO7="-","【-】","【"&amp;SUBSTITUTE(TEXT(BO7,"#,##0.00"),"-","△")&amp;"】"))</f>
        <v>【375.36】</v>
      </c>
      <c r="BP6" s="33" t="str">
        <f>IF(BP7="",NA(),BP7)</f>
        <v>-</v>
      </c>
      <c r="BQ6" s="33">
        <f t="shared" ref="BQ6:BY6" si="8">IF(BQ7="",NA(),BQ7)</f>
        <v>73.44</v>
      </c>
      <c r="BR6" s="33">
        <f t="shared" si="8"/>
        <v>62.19</v>
      </c>
      <c r="BS6" s="33">
        <f t="shared" si="8"/>
        <v>73.209999999999994</v>
      </c>
      <c r="BT6" s="33">
        <f t="shared" si="8"/>
        <v>73.2</v>
      </c>
      <c r="BU6" s="33" t="str">
        <f t="shared" si="8"/>
        <v>-</v>
      </c>
      <c r="BV6" s="33">
        <f t="shared" si="8"/>
        <v>58.98</v>
      </c>
      <c r="BW6" s="33">
        <f t="shared" si="8"/>
        <v>58.78</v>
      </c>
      <c r="BX6" s="33">
        <f t="shared" si="8"/>
        <v>58.53</v>
      </c>
      <c r="BY6" s="33">
        <f t="shared" si="8"/>
        <v>57.93</v>
      </c>
      <c r="BZ6" s="32" t="str">
        <f>IF(BZ7="","",IF(BZ7="-","【-】","【"&amp;SUBSTITUTE(TEXT(BZ7,"#,##0.00"),"-","△")&amp;"】"))</f>
        <v>【60.44】</v>
      </c>
      <c r="CA6" s="33" t="str">
        <f>IF(CA7="",NA(),CA7)</f>
        <v>-</v>
      </c>
      <c r="CB6" s="33">
        <f t="shared" ref="CB6:CJ6" si="9">IF(CB7="",NA(),CB7)</f>
        <v>196.99</v>
      </c>
      <c r="CC6" s="33">
        <f t="shared" si="9"/>
        <v>228.85</v>
      </c>
      <c r="CD6" s="33">
        <f t="shared" si="9"/>
        <v>186.19</v>
      </c>
      <c r="CE6" s="33">
        <f t="shared" si="9"/>
        <v>191.45</v>
      </c>
      <c r="CF6" s="33" t="str">
        <f t="shared" si="9"/>
        <v>-</v>
      </c>
      <c r="CG6" s="33">
        <f t="shared" si="9"/>
        <v>253.84</v>
      </c>
      <c r="CH6" s="33">
        <f t="shared" si="9"/>
        <v>257.02999999999997</v>
      </c>
      <c r="CI6" s="33">
        <f t="shared" si="9"/>
        <v>266.57</v>
      </c>
      <c r="CJ6" s="33">
        <f t="shared" si="9"/>
        <v>276.93</v>
      </c>
      <c r="CK6" s="32" t="str">
        <f>IF(CK7="","",IF(CK7="-","【-】","【"&amp;SUBSTITUTE(TEXT(CK7,"#,##0.00"),"-","△")&amp;"】"))</f>
        <v>【267.61】</v>
      </c>
      <c r="CL6" s="33" t="str">
        <f>IF(CL7="",NA(),CL7)</f>
        <v>-</v>
      </c>
      <c r="CM6" s="33">
        <f t="shared" ref="CM6:CU6" si="10">IF(CM7="",NA(),CM7)</f>
        <v>2.63</v>
      </c>
      <c r="CN6" s="32">
        <f t="shared" si="10"/>
        <v>0</v>
      </c>
      <c r="CO6" s="32">
        <f t="shared" si="10"/>
        <v>0</v>
      </c>
      <c r="CP6" s="33">
        <f t="shared" si="10"/>
        <v>100</v>
      </c>
      <c r="CQ6" s="33" t="str">
        <f t="shared" si="10"/>
        <v>-</v>
      </c>
      <c r="CR6" s="33">
        <f t="shared" si="10"/>
        <v>60.03</v>
      </c>
      <c r="CS6" s="33">
        <f t="shared" si="10"/>
        <v>61.93</v>
      </c>
      <c r="CT6" s="33">
        <f t="shared" si="10"/>
        <v>58.06</v>
      </c>
      <c r="CU6" s="33">
        <f t="shared" si="10"/>
        <v>59.08</v>
      </c>
      <c r="CV6" s="32" t="str">
        <f>IF(CV7="","",IF(CV7="-","【-】","【"&amp;SUBSTITUTE(TEXT(CV7,"#,##0.00"),"-","△")&amp;"】"))</f>
        <v>【57.75】</v>
      </c>
      <c r="CW6" s="33" t="str">
        <f>IF(CW7="",NA(),CW7)</f>
        <v>-</v>
      </c>
      <c r="CX6" s="33">
        <f t="shared" ref="CX6:DF6" si="11">IF(CX7="",NA(),CX7)</f>
        <v>100</v>
      </c>
      <c r="CY6" s="33">
        <f t="shared" si="11"/>
        <v>100</v>
      </c>
      <c r="CZ6" s="33">
        <f t="shared" si="11"/>
        <v>100</v>
      </c>
      <c r="DA6" s="33">
        <f t="shared" si="11"/>
        <v>100</v>
      </c>
      <c r="DB6" s="33" t="str">
        <f t="shared" si="11"/>
        <v>-</v>
      </c>
      <c r="DC6" s="33">
        <f t="shared" si="11"/>
        <v>76.8</v>
      </c>
      <c r="DD6" s="33">
        <f t="shared" si="11"/>
        <v>77.25</v>
      </c>
      <c r="DE6" s="33">
        <f t="shared" si="11"/>
        <v>75.790000000000006</v>
      </c>
      <c r="DF6" s="33">
        <f t="shared" si="11"/>
        <v>77.12</v>
      </c>
      <c r="DG6" s="32" t="str">
        <f>IF(DG7="","",IF(DG7="-","【-】","【"&amp;SUBSTITUTE(TEXT(DG7,"#,##0.00"),"-","△")&amp;"】"))</f>
        <v>【81.06】</v>
      </c>
      <c r="DH6" s="33" t="str">
        <f>IF(DH7="",NA(),DH7)</f>
        <v>-</v>
      </c>
      <c r="DI6" s="33">
        <f t="shared" ref="DI6:DQ6" si="12">IF(DI7="",NA(),DI7)</f>
        <v>2.12</v>
      </c>
      <c r="DJ6" s="33">
        <f t="shared" si="12"/>
        <v>4.25</v>
      </c>
      <c r="DK6" s="33">
        <f t="shared" si="12"/>
        <v>6.37</v>
      </c>
      <c r="DL6" s="33">
        <f t="shared" si="12"/>
        <v>16.87</v>
      </c>
      <c r="DM6" s="33" t="str">
        <f t="shared" si="12"/>
        <v>-</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372013</v>
      </c>
      <c r="D7" s="35">
        <v>46</v>
      </c>
      <c r="E7" s="35">
        <v>18</v>
      </c>
      <c r="F7" s="35">
        <v>0</v>
      </c>
      <c r="G7" s="35">
        <v>0</v>
      </c>
      <c r="H7" s="35" t="s">
        <v>96</v>
      </c>
      <c r="I7" s="35" t="s">
        <v>97</v>
      </c>
      <c r="J7" s="35" t="s">
        <v>98</v>
      </c>
      <c r="K7" s="35" t="s">
        <v>99</v>
      </c>
      <c r="L7" s="35" t="s">
        <v>100</v>
      </c>
      <c r="M7" s="36" t="s">
        <v>101</v>
      </c>
      <c r="N7" s="36">
        <v>80.23</v>
      </c>
      <c r="O7" s="36">
        <v>0.03</v>
      </c>
      <c r="P7" s="36">
        <v>100</v>
      </c>
      <c r="Q7" s="36">
        <v>3672</v>
      </c>
      <c r="R7" s="36">
        <v>429276</v>
      </c>
      <c r="S7" s="36">
        <v>375.41</v>
      </c>
      <c r="T7" s="36">
        <v>1143.49</v>
      </c>
      <c r="U7" s="36">
        <v>118</v>
      </c>
      <c r="V7" s="36">
        <v>11.52</v>
      </c>
      <c r="W7" s="36">
        <v>10.24</v>
      </c>
      <c r="X7" s="36" t="s">
        <v>101</v>
      </c>
      <c r="Y7" s="36">
        <v>100</v>
      </c>
      <c r="Z7" s="36">
        <v>100</v>
      </c>
      <c r="AA7" s="36">
        <v>100</v>
      </c>
      <c r="AB7" s="36">
        <v>100</v>
      </c>
      <c r="AC7" s="36" t="s">
        <v>101</v>
      </c>
      <c r="AD7" s="36">
        <v>101.13</v>
      </c>
      <c r="AE7" s="36">
        <v>97.09</v>
      </c>
      <c r="AF7" s="36">
        <v>89.7</v>
      </c>
      <c r="AG7" s="36">
        <v>90.66</v>
      </c>
      <c r="AH7" s="36">
        <v>85.19</v>
      </c>
      <c r="AI7" s="36" t="s">
        <v>101</v>
      </c>
      <c r="AJ7" s="36">
        <v>0</v>
      </c>
      <c r="AK7" s="36">
        <v>0</v>
      </c>
      <c r="AL7" s="36">
        <v>0</v>
      </c>
      <c r="AM7" s="36">
        <v>0</v>
      </c>
      <c r="AN7" s="36" t="s">
        <v>101</v>
      </c>
      <c r="AO7" s="36">
        <v>121.33</v>
      </c>
      <c r="AP7" s="36">
        <v>42.06</v>
      </c>
      <c r="AQ7" s="36">
        <v>76.069999999999993</v>
      </c>
      <c r="AR7" s="36">
        <v>91.1</v>
      </c>
      <c r="AS7" s="36">
        <v>161.25</v>
      </c>
      <c r="AT7" s="36" t="s">
        <v>101</v>
      </c>
      <c r="AU7" s="36" t="s">
        <v>101</v>
      </c>
      <c r="AV7" s="36" t="s">
        <v>101</v>
      </c>
      <c r="AW7" s="36" t="s">
        <v>101</v>
      </c>
      <c r="AX7" s="36">
        <v>607.01</v>
      </c>
      <c r="AY7" s="36" t="s">
        <v>101</v>
      </c>
      <c r="AZ7" s="36">
        <v>378.53</v>
      </c>
      <c r="BA7" s="36">
        <v>701.64</v>
      </c>
      <c r="BB7" s="36">
        <v>377.59</v>
      </c>
      <c r="BC7" s="36">
        <v>247.48</v>
      </c>
      <c r="BD7" s="36">
        <v>170.25</v>
      </c>
      <c r="BE7" s="36" t="s">
        <v>101</v>
      </c>
      <c r="BF7" s="36">
        <v>248.82</v>
      </c>
      <c r="BG7" s="36">
        <v>239.97</v>
      </c>
      <c r="BH7" s="36">
        <v>234.82</v>
      </c>
      <c r="BI7" s="36">
        <v>223.59</v>
      </c>
      <c r="BJ7" s="36" t="s">
        <v>101</v>
      </c>
      <c r="BK7" s="36">
        <v>421.01</v>
      </c>
      <c r="BL7" s="36">
        <v>430.64</v>
      </c>
      <c r="BM7" s="36">
        <v>446.63</v>
      </c>
      <c r="BN7" s="36">
        <v>416.91</v>
      </c>
      <c r="BO7" s="36">
        <v>375.36</v>
      </c>
      <c r="BP7" s="36" t="s">
        <v>101</v>
      </c>
      <c r="BQ7" s="36">
        <v>73.44</v>
      </c>
      <c r="BR7" s="36">
        <v>62.19</v>
      </c>
      <c r="BS7" s="36">
        <v>73.209999999999994</v>
      </c>
      <c r="BT7" s="36">
        <v>73.2</v>
      </c>
      <c r="BU7" s="36" t="s">
        <v>101</v>
      </c>
      <c r="BV7" s="36">
        <v>58.98</v>
      </c>
      <c r="BW7" s="36">
        <v>58.78</v>
      </c>
      <c r="BX7" s="36">
        <v>58.53</v>
      </c>
      <c r="BY7" s="36">
        <v>57.93</v>
      </c>
      <c r="BZ7" s="36">
        <v>60.44</v>
      </c>
      <c r="CA7" s="36" t="s">
        <v>101</v>
      </c>
      <c r="CB7" s="36">
        <v>196.99</v>
      </c>
      <c r="CC7" s="36">
        <v>228.85</v>
      </c>
      <c r="CD7" s="36">
        <v>186.19</v>
      </c>
      <c r="CE7" s="36">
        <v>191.45</v>
      </c>
      <c r="CF7" s="36" t="s">
        <v>101</v>
      </c>
      <c r="CG7" s="36">
        <v>253.84</v>
      </c>
      <c r="CH7" s="36">
        <v>257.02999999999997</v>
      </c>
      <c r="CI7" s="36">
        <v>266.57</v>
      </c>
      <c r="CJ7" s="36">
        <v>276.93</v>
      </c>
      <c r="CK7" s="36">
        <v>267.61</v>
      </c>
      <c r="CL7" s="36" t="s">
        <v>101</v>
      </c>
      <c r="CM7" s="36">
        <v>2.63</v>
      </c>
      <c r="CN7" s="36">
        <v>0</v>
      </c>
      <c r="CO7" s="36">
        <v>0</v>
      </c>
      <c r="CP7" s="36">
        <v>100</v>
      </c>
      <c r="CQ7" s="36" t="s">
        <v>101</v>
      </c>
      <c r="CR7" s="36">
        <v>60.03</v>
      </c>
      <c r="CS7" s="36">
        <v>61.93</v>
      </c>
      <c r="CT7" s="36">
        <v>58.06</v>
      </c>
      <c r="CU7" s="36">
        <v>59.08</v>
      </c>
      <c r="CV7" s="36">
        <v>57.75</v>
      </c>
      <c r="CW7" s="36" t="s">
        <v>101</v>
      </c>
      <c r="CX7" s="36">
        <v>100</v>
      </c>
      <c r="CY7" s="36">
        <v>100</v>
      </c>
      <c r="CZ7" s="36">
        <v>100</v>
      </c>
      <c r="DA7" s="36">
        <v>100</v>
      </c>
      <c r="DB7" s="36" t="s">
        <v>101</v>
      </c>
      <c r="DC7" s="36">
        <v>76.8</v>
      </c>
      <c r="DD7" s="36">
        <v>77.25</v>
      </c>
      <c r="DE7" s="36">
        <v>75.790000000000006</v>
      </c>
      <c r="DF7" s="36">
        <v>77.12</v>
      </c>
      <c r="DG7" s="36">
        <v>81.06</v>
      </c>
      <c r="DH7" s="36" t="s">
        <v>101</v>
      </c>
      <c r="DI7" s="36">
        <v>2.12</v>
      </c>
      <c r="DJ7" s="36">
        <v>4.25</v>
      </c>
      <c r="DK7" s="36">
        <v>6.37</v>
      </c>
      <c r="DL7" s="36">
        <v>16.87</v>
      </c>
      <c r="DM7" s="36" t="s">
        <v>101</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松井 浩城</cp:lastModifiedBy>
  <cp:lastPrinted>2016-02-23T00:04:57Z</cp:lastPrinted>
  <dcterms:created xsi:type="dcterms:W3CDTF">2016-02-03T07:50:23Z</dcterms:created>
  <dcterms:modified xsi:type="dcterms:W3CDTF">2016-02-23T00:05:05Z</dcterms:modified>
</cp:coreProperties>
</file>