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W10" i="4" s="1"/>
  <c r="O6" i="5"/>
  <c r="N6" i="5"/>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P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<sst xmlns="http://schemas.openxmlformats.org/spreadsheetml/2006/main" count="242" uniqueCount="110">
  <si>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</si>
  <si>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</si>
  <si>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</si>
  <si>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</si>
  <si>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</si>
  <si>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</si>
  <si>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</si>
  <si>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</si>
  <si>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</si>
  <si>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</si>
  <si>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</si>
  <si>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</si>
  <si>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</si>
  <si>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</si>
  <si>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</si>
  <si>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</si>
  <si>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</si>
  <si>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</si>
  <si>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</si>
  <si>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</si>
  <si>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</si>
  <si>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</si>
  <si>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</si>
  <si>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</si>
  <si>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</si>
  <si>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</si>
  <si>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</si>
  <si>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</si>
  <si>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</si>
  <si>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</si>
  <si>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</si>
  <si>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</si>
  <si>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</si>
  <si>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</si>
  <si>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</si>
  <si>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</si>
  <si>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</si>
  <si>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</si>
  <si>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</si>
  <si>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</si>
  <si>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</si>
  <si>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</si>
  <si>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</si>
  <si>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</si>
  <si>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</si>
  <si>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</si>
  <si>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</si>
  <si>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</si>
  <si>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</si>
  <si>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</si>
  <si>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</si>
  <si>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</si>
  <si>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</si>
  <si>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</si>
  <si>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</si>
  <si>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</si>
  <si>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</si>
  <si>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</si>
  <si>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</si>
  <si>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</si>
  <si>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</si>
  <si>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</si>
  <si>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</si>
  <si>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</si>
  <si>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</si>
  <si>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</si>
  <si>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</si>
  <si>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</si>
  <si>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</si>
  <si>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</si>
  <si>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</si>
  <si>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</si>
  <si>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</si>
  <si>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</si>
  <si>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</si>
  <si>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</si>
  <si>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</si>
  <si>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</si>
  <si>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</si>
  <si>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</si>
  <si>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</si>
  <si>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</si>
  <si>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</si>
  <si>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</si>
  <si>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</si>
  <si>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</si>
  <si>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</si>
  <si>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</si>
  <si>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</si>
  <si>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</si>
  <si>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</si>
  <si>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</si>
  <si>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</si>
  <si>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</si>
  <si>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</si>
  <si>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</si>
  <si>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</si>
  <si>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</si>
  <si>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</si>
  <si>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</si>
  <si>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</si>
  <si>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</si>
  <si>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</si>
  <si>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</si>
  <si>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</si>
  <si>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</si>
  <si>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</si>
  <si>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７年頃と比較的新しく、管渠・施設等の法定耐用年数経過まで期間があり、管渠の傷みも少ないのが現状である。しかしマンホールポンプなど、負荷の掛かる施設においては、計画的に修繕等を行っている。</t>
    <rPh sb="1" eb="3">
      <t>キョウヨウ</t>
    </rPh>
    <rPh sb="3" eb="5">
      <t>カイシ</t>
    </rPh>
    <rPh sb="6" eb="8">
      <t>ヘイセイ</t>
    </rPh>
    <rPh sb="9" eb="10">
      <t>ネン</t>
    </rPh>
    <rPh sb="10" eb="11">
      <t>ゴロ</t>
    </rPh>
    <rPh sb="12" eb="15">
      <t>ヒカクテキ</t>
    </rPh>
    <rPh sb="15" eb="16">
      <t>アタラ</t>
    </rPh>
    <rPh sb="19" eb="20">
      <t>カン</t>
    </rPh>
    <rPh sb="22" eb="24">
      <t>シセツ</t>
    </rPh>
    <rPh sb="24" eb="25">
      <t>トウ</t>
    </rPh>
    <rPh sb="26" eb="28">
      <t>ホウテイ</t>
    </rPh>
    <rPh sb="28" eb="30">
      <t>タイヨウ</t>
    </rPh>
    <rPh sb="30" eb="32">
      <t>ネンスウ</t>
    </rPh>
    <rPh sb="32" eb="34">
      <t>ケイカ</t>
    </rPh>
    <rPh sb="36" eb="38">
      <t>キカン</t>
    </rPh>
    <rPh sb="42" eb="44">
      <t>カンキョ</t>
    </rPh>
    <rPh sb="45" eb="46">
      <t>イタ</t>
    </rPh>
    <rPh sb="48" eb="49">
      <t>スク</t>
    </rPh>
    <rPh sb="53" eb="55">
      <t>ゲンジョウ</t>
    </rPh>
    <rPh sb="73" eb="75">
      <t>フカ</t>
    </rPh>
    <rPh sb="76" eb="77">
      <t>カ</t>
    </rPh>
    <rPh sb="79" eb="81">
      <t>シセツ</t>
    </rPh>
    <rPh sb="87" eb="89">
      <t>ケイカク</t>
    </rPh>
    <rPh sb="89" eb="90">
      <t>テキ</t>
    </rPh>
    <rPh sb="91" eb="93">
      <t>シュウゼン</t>
    </rPh>
    <rPh sb="93" eb="94">
      <t>トウ</t>
    </rPh>
    <rPh sb="95" eb="96">
      <t>オコナ</t>
    </rPh>
    <phoneticPr fontId="4"/>
  </si>
  <si>
    <t>　①経常収支比率は、使用料で回収できない経費を一般会計からの繰入金を全額繰り入れて賄っていることから、比率は１００％となっている。
　④企業債残高対事業規模比率が高くなっている原因は、企業債残高が大きいことが原因であるが、これは本市では、繰入金を償還金に対し直接繰り入れるのではなく、償還の財源となる減価償却に対して繰り入れているため、分子となる企業債残高のうち一般会計が負担する部分が残高から減額されていないことから、他都市に比べ高い比率となっているものである。
　２０㎥当たりの使用料収入が３，０００円に達していないため、⑤経費回収率が全国平均より若干低くなっている。
　本市の経費回収率は、毎年大きく増減しており平均を大きく下回る年もあるが、これは施設等の修繕の有無により大きく左右され、同様に④汚水処理原価についても増減するものである。
　公共下水道などと一体的に運営していることで維持管理費などは比較的低く抑えられているが、他都市同様低い水準となっている経費回収率を将来的に向上させるため使用料確保の適正化と汚水処理原価の引き下げに努めていく。</t>
    <rPh sb="2" eb="4">
      <t>ケイジョウ</t>
    </rPh>
    <rPh sb="4" eb="6">
      <t>シュウシ</t>
    </rPh>
    <rPh sb="6" eb="8">
      <t>ヒリツ</t>
    </rPh>
    <rPh sb="10" eb="13">
      <t>シヨウリョウ</t>
    </rPh>
    <rPh sb="14" eb="16">
      <t>カイシュウ</t>
    </rPh>
    <rPh sb="20" eb="22">
      <t>ケイヒ</t>
    </rPh>
    <rPh sb="23" eb="25">
      <t>イッパン</t>
    </rPh>
    <rPh sb="25" eb="27">
      <t>カイケイ</t>
    </rPh>
    <rPh sb="30" eb="32">
      <t>クリイレ</t>
    </rPh>
    <rPh sb="32" eb="33">
      <t>キン</t>
    </rPh>
    <rPh sb="34" eb="36">
      <t>ゼンガク</t>
    </rPh>
    <rPh sb="36" eb="37">
      <t>ク</t>
    </rPh>
    <rPh sb="38" eb="39">
      <t>イ</t>
    </rPh>
    <rPh sb="41" eb="42">
      <t>マカナ</t>
    </rPh>
    <rPh sb="51" eb="53">
      <t>ヒリツ</t>
    </rPh>
    <rPh sb="82" eb="83">
      <t>タカ</t>
    </rPh>
    <rPh sb="89" eb="91">
      <t>ゲンイン</t>
    </rPh>
    <rPh sb="93" eb="95">
      <t>キギョウ</t>
    </rPh>
    <rPh sb="95" eb="96">
      <t>サイ</t>
    </rPh>
    <rPh sb="96" eb="98">
      <t>ザンダカ</t>
    </rPh>
    <rPh sb="99" eb="100">
      <t>オオ</t>
    </rPh>
    <rPh sb="105" eb="107">
      <t>ゲンイン</t>
    </rPh>
    <rPh sb="120" eb="122">
      <t>クリイレ</t>
    </rPh>
    <rPh sb="122" eb="123">
      <t>キン</t>
    </rPh>
    <rPh sb="169" eb="171">
      <t>ブンシ</t>
    </rPh>
    <rPh sb="174" eb="176">
      <t>キギョウ</t>
    </rPh>
    <rPh sb="176" eb="177">
      <t>サイ</t>
    </rPh>
    <rPh sb="177" eb="179">
      <t>ザンダカ</t>
    </rPh>
    <rPh sb="182" eb="184">
      <t>イッパン</t>
    </rPh>
    <rPh sb="184" eb="186">
      <t>カイケイ</t>
    </rPh>
    <rPh sb="187" eb="189">
      <t>フタン</t>
    </rPh>
    <rPh sb="191" eb="193">
      <t>ブブン</t>
    </rPh>
    <rPh sb="194" eb="196">
      <t>ザンダカ</t>
    </rPh>
    <rPh sb="198" eb="200">
      <t>ゲンガク</t>
    </rPh>
    <rPh sb="211" eb="214">
      <t>タトシ</t>
    </rPh>
    <rPh sb="215" eb="216">
      <t>クラ</t>
    </rPh>
    <rPh sb="217" eb="218">
      <t>タカ</t>
    </rPh>
    <rPh sb="219" eb="221">
      <t>ヒリツ</t>
    </rPh>
    <rPh sb="239" eb="240">
      <t>ア</t>
    </rPh>
    <rPh sb="243" eb="246">
      <t>シヨウリョウ</t>
    </rPh>
    <rPh sb="246" eb="248">
      <t>シュウニュウ</t>
    </rPh>
    <rPh sb="254" eb="255">
      <t>エン</t>
    </rPh>
    <rPh sb="256" eb="257">
      <t>タッ</t>
    </rPh>
    <rPh sb="266" eb="268">
      <t>ケイヒ</t>
    </rPh>
    <rPh sb="268" eb="270">
      <t>カイシュウ</t>
    </rPh>
    <rPh sb="270" eb="271">
      <t>リツ</t>
    </rPh>
    <rPh sb="272" eb="274">
      <t>ゼンコク</t>
    </rPh>
    <rPh sb="274" eb="276">
      <t>ヘイキン</t>
    </rPh>
    <rPh sb="278" eb="280">
      <t>ジャッカン</t>
    </rPh>
    <rPh sb="280" eb="281">
      <t>ヒク</t>
    </rPh>
    <rPh sb="290" eb="291">
      <t>ホン</t>
    </rPh>
    <rPh sb="291" eb="292">
      <t>シ</t>
    </rPh>
    <rPh sb="293" eb="295">
      <t>ケイヒ</t>
    </rPh>
    <rPh sb="295" eb="297">
      <t>カイシュウ</t>
    </rPh>
    <rPh sb="297" eb="298">
      <t>リツ</t>
    </rPh>
    <rPh sb="300" eb="302">
      <t>マイトシ</t>
    </rPh>
    <rPh sb="302" eb="303">
      <t>オオ</t>
    </rPh>
    <rPh sb="305" eb="307">
      <t>ゾウゲン</t>
    </rPh>
    <rPh sb="311" eb="313">
      <t>ヘイキン</t>
    </rPh>
    <rPh sb="314" eb="315">
      <t>オオ</t>
    </rPh>
    <rPh sb="317" eb="319">
      <t>シタマワ</t>
    </rPh>
    <rPh sb="320" eb="321">
      <t>トシ</t>
    </rPh>
    <rPh sb="329" eb="331">
      <t>シセツ</t>
    </rPh>
    <rPh sb="331" eb="332">
      <t>トウ</t>
    </rPh>
    <rPh sb="333" eb="335">
      <t>シュウゼン</t>
    </rPh>
    <rPh sb="336" eb="338">
      <t>ウム</t>
    </rPh>
    <rPh sb="341" eb="342">
      <t>オオ</t>
    </rPh>
    <rPh sb="344" eb="346">
      <t>サユウ</t>
    </rPh>
    <rPh sb="349" eb="351">
      <t>ドウヨウ</t>
    </rPh>
    <rPh sb="353" eb="355">
      <t>オスイ</t>
    </rPh>
    <rPh sb="355" eb="357">
      <t>ショリ</t>
    </rPh>
    <rPh sb="357" eb="359">
      <t>ゲンカ</t>
    </rPh>
    <rPh sb="364" eb="366">
      <t>ゾウゲン</t>
    </rPh>
    <rPh sb="377" eb="379">
      <t>コウキョウ</t>
    </rPh>
    <rPh sb="379" eb="382">
      <t>ゲスイドウ</t>
    </rPh>
    <rPh sb="385" eb="387">
      <t>イッタイ</t>
    </rPh>
    <rPh sb="387" eb="388">
      <t>テキ</t>
    </rPh>
    <rPh sb="389" eb="391">
      <t>ウンエイ</t>
    </rPh>
    <rPh sb="398" eb="400">
      <t>イジ</t>
    </rPh>
    <rPh sb="400" eb="403">
      <t>カンリヒ</t>
    </rPh>
    <rPh sb="406" eb="409">
      <t>ヒカクテキ</t>
    </rPh>
    <rPh sb="409" eb="410">
      <t>ヒク</t>
    </rPh>
    <rPh sb="411" eb="412">
      <t>オサ</t>
    </rPh>
    <rPh sb="420" eb="423">
      <t>タトシ</t>
    </rPh>
    <rPh sb="423" eb="425">
      <t>ドウヨウ</t>
    </rPh>
    <rPh sb="425" eb="426">
      <t>ヒク</t>
    </rPh>
    <rPh sb="427" eb="429">
      <t>スイジュン</t>
    </rPh>
    <rPh sb="435" eb="437">
      <t>ケイヒ</t>
    </rPh>
    <rPh sb="437" eb="439">
      <t>カイシュウ</t>
    </rPh>
    <rPh sb="439" eb="440">
      <t>リツ</t>
    </rPh>
    <rPh sb="441" eb="444">
      <t>ショウライテキ</t>
    </rPh>
    <rPh sb="445" eb="447">
      <t>コウジョウ</t>
    </rPh>
    <rPh sb="452" eb="455">
      <t>シヨウリョウ</t>
    </rPh>
    <rPh sb="455" eb="457">
      <t>カクホ</t>
    </rPh>
    <rPh sb="458" eb="461">
      <t>テキセイカ</t>
    </rPh>
    <rPh sb="462" eb="464">
      <t>オスイ</t>
    </rPh>
    <rPh sb="464" eb="466">
      <t>ショリ</t>
    </rPh>
    <rPh sb="466" eb="468">
      <t>ゲンカ</t>
    </rPh>
    <rPh sb="469" eb="470">
      <t>ヒ</t>
    </rPh>
    <rPh sb="471" eb="472">
      <t>サ</t>
    </rPh>
    <rPh sb="474" eb="475">
      <t>ツト</t>
    </rPh>
    <phoneticPr fontId="4"/>
  </si>
  <si>
    <t>　農業集落排水事業の運営は、歳入不足であり、その不足額については、一般会計繰入金により収支をゼロとしている。
　地域的に過疎の進んでいる地域のため、今後利用者数の減少も見込まれる。使用料改定等による負担増とすることによって経営状況の改善を行うことは更なる使用者数の減少を伴う恐れがあるため、現状の維持に努めていく。また、今後法定耐用年数の到来時には、事業継続も含め、経営の負担にならないあり方を検討する必要がある。</t>
    <rPh sb="1" eb="3">
      <t>ノウギョウ</t>
    </rPh>
    <rPh sb="3" eb="5">
      <t>シュウラク</t>
    </rPh>
    <rPh sb="5" eb="7">
      <t>ハイスイ</t>
    </rPh>
    <rPh sb="7" eb="9">
      <t>ジギョウ</t>
    </rPh>
    <rPh sb="10" eb="12">
      <t>ウンエイ</t>
    </rPh>
    <rPh sb="14" eb="16">
      <t>サイニュウ</t>
    </rPh>
    <rPh sb="16" eb="18">
      <t>フソク</t>
    </rPh>
    <rPh sb="24" eb="26">
      <t>フソク</t>
    </rPh>
    <rPh sb="26" eb="27">
      <t>ガク</t>
    </rPh>
    <rPh sb="33" eb="35">
      <t>イッパン</t>
    </rPh>
    <rPh sb="35" eb="37">
      <t>カイケイ</t>
    </rPh>
    <rPh sb="37" eb="39">
      <t>クリイレ</t>
    </rPh>
    <rPh sb="39" eb="40">
      <t>キン</t>
    </rPh>
    <rPh sb="43" eb="45">
      <t>シュウシ</t>
    </rPh>
    <rPh sb="56" eb="58">
      <t>チイキ</t>
    </rPh>
    <rPh sb="58" eb="59">
      <t>テキ</t>
    </rPh>
    <rPh sb="60" eb="62">
      <t>カソ</t>
    </rPh>
    <rPh sb="63" eb="64">
      <t>スス</t>
    </rPh>
    <rPh sb="68" eb="70">
      <t>チイキ</t>
    </rPh>
    <rPh sb="74" eb="76">
      <t>コンゴ</t>
    </rPh>
    <rPh sb="76" eb="78">
      <t>リヨウ</t>
    </rPh>
    <rPh sb="78" eb="79">
      <t>シャ</t>
    </rPh>
    <rPh sb="79" eb="80">
      <t>スウ</t>
    </rPh>
    <rPh sb="81" eb="83">
      <t>ゲンショウ</t>
    </rPh>
    <rPh sb="84" eb="86">
      <t>ミコ</t>
    </rPh>
    <rPh sb="90" eb="93">
      <t>シヨウリョウ</t>
    </rPh>
    <rPh sb="93" eb="95">
      <t>カイテイ</t>
    </rPh>
    <rPh sb="95" eb="96">
      <t>トウ</t>
    </rPh>
    <rPh sb="99" eb="102">
      <t>フタンゾウ</t>
    </rPh>
    <rPh sb="111" eb="113">
      <t>ケイエイ</t>
    </rPh>
    <rPh sb="113" eb="115">
      <t>ジョウキョウ</t>
    </rPh>
    <rPh sb="116" eb="118">
      <t>カイゼン</t>
    </rPh>
    <rPh sb="119" eb="120">
      <t>オコナ</t>
    </rPh>
    <rPh sb="124" eb="125">
      <t>サラ</t>
    </rPh>
    <rPh sb="127" eb="130">
      <t>シヨウシャ</t>
    </rPh>
    <rPh sb="130" eb="131">
      <t>スウ</t>
    </rPh>
    <rPh sb="132" eb="134">
      <t>ゲンショウ</t>
    </rPh>
    <rPh sb="135" eb="136">
      <t>トモナ</t>
    </rPh>
    <rPh sb="137" eb="138">
      <t>オソ</t>
    </rPh>
    <rPh sb="145" eb="147">
      <t>ゲンジョウ</t>
    </rPh>
    <rPh sb="148" eb="150">
      <t>イジ</t>
    </rPh>
    <rPh sb="151" eb="152">
      <t>ツト</t>
    </rPh>
    <rPh sb="160" eb="162">
      <t>コンゴ</t>
    </rPh>
    <rPh sb="162" eb="164">
      <t>ホウテイ</t>
    </rPh>
    <rPh sb="164" eb="166">
      <t>タイヨウ</t>
    </rPh>
    <rPh sb="166" eb="168">
      <t>ネンスウ</t>
    </rPh>
    <rPh sb="169" eb="171">
      <t>トウライ</t>
    </rPh>
    <rPh sb="171" eb="172">
      <t>ジ</t>
    </rPh>
    <rPh sb="175" eb="177">
      <t>ジギョウ</t>
    </rPh>
    <rPh sb="177" eb="179">
      <t>ケイゾク</t>
    </rPh>
    <rPh sb="180" eb="181">
      <t>フク</t>
    </rPh>
    <rPh sb="183" eb="185">
      <t>ケイエイ</t>
    </rPh>
    <rPh sb="186" eb="188">
      <t>フタン</t>
    </rPh>
    <rPh sb="195" eb="196">
      <t>カタ</t>
    </rPh>
    <rPh sb="197" eb="199">
      <t>ケントウ</t>
    </rPh>
    <rPh sb="201" eb="2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</si>
</sst>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1" fillId="0" borderId="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20" applyFont="1" applyBorder="1" applyAlignment="1" applyProtection="1">
      <alignment horizontal="left" vertical="top" wrapText="1"/>
      <protection locked="0"/>
    </xf>
    <xf numFmtId="0" fontId="18" fillId="0" borderId="0" xfId="20" applyFont="1" applyBorder="1" applyAlignment="1" applyProtection="1">
      <alignment horizontal="left" vertical="top" wrapText="1"/>
      <protection locked="0"/>
    </xf>
    <xf numFmtId="0" fontId="18" fillId="0" borderId="7" xfId="20" applyFont="1" applyBorder="1" applyAlignment="1" applyProtection="1">
      <alignment horizontal="left" vertical="top" wrapText="1"/>
      <protection locked="0"/>
    </xf>
    <xf numFmtId="0" fontId="18" fillId="0" borderId="8" xfId="20" applyFont="1" applyBorder="1" applyAlignment="1" applyProtection="1">
      <alignment horizontal="left" vertical="top" wrapText="1"/>
      <protection locked="0"/>
    </xf>
    <xf numFmtId="0" fontId="18" fillId="0" borderId="1" xfId="20" applyFont="1" applyBorder="1" applyAlignment="1" applyProtection="1">
      <alignment horizontal="left" vertical="top" wrapText="1"/>
      <protection locked="0"/>
    </xf>
    <xf numFmtId="0" fontId="18" fillId="0" borderId="9" xfId="2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 name="標準 8"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04421632"/>
        <c:axId val="104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4421632"/>
        <c:axId val="104440192"/>
      </c:lineChart>
      <c:dateAx>
        <c:axId val="104421632"/>
        <c:scaling>
          <c:orientation val="minMax"/>
        </c:scaling>
        <c:delete val="1"/>
        <c:axPos val="b"/>
        <c:numFmt formatCode="ge" sourceLinked="1"/>
        <c:majorTickMark val="none"/>
        <c:minorTickMark val="none"/>
        <c:tickLblPos val="none"/>
        <c:crossAx val="104440192"/>
        <c:crosses val="autoZero"/>
        <c:auto val="1"/>
        <c:lblOffset val="100"/>
        <c:baseTimeUnit val="years"/>
      </c:dateAx>
      <c:valAx>
        <c:axId val="104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16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55.36</c:v>
                </c:pt>
                <c:pt idx="2">
                  <c:v>55.36</c:v>
                </c:pt>
                <c:pt idx="3">
                  <c:v>54.46</c:v>
                </c:pt>
                <c:pt idx="4">
                  <c:v>54.46</c:v>
                </c:pt>
              </c:numCache>
            </c:numRef>
          </c:val>
        </c:ser>
        <c:dLbls>
          <c:showLegendKey val="0"/>
          <c:showVal val="0"/>
          <c:showCatName val="0"/>
          <c:showSerName val="0"/>
          <c:showPercent val="0"/>
          <c:showBubbleSize val="0"/>
        </c:dLbls>
        <c:gapWidth val="150"/>
        <c:axId val="143301248"/>
        <c:axId val="143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43301248"/>
        <c:axId val="143328000"/>
      </c:lineChart>
      <c:dateAx>
        <c:axId val="143301248"/>
        <c:scaling>
          <c:orientation val="minMax"/>
        </c:scaling>
        <c:delete val="1"/>
        <c:axPos val="b"/>
        <c:numFmt formatCode="ge" sourceLinked="1"/>
        <c:majorTickMark val="none"/>
        <c:minorTickMark val="none"/>
        <c:tickLblPos val="none"/>
        <c:crossAx val="143328000"/>
        <c:crosses val="autoZero"/>
        <c:auto val="1"/>
        <c:lblOffset val="100"/>
        <c:baseTimeUnit val="years"/>
      </c:dateAx>
      <c:valAx>
        <c:axId val="1433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143354112"/>
        <c:axId val="1433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43354112"/>
        <c:axId val="143364480"/>
      </c:lineChart>
      <c:dateAx>
        <c:axId val="143354112"/>
        <c:scaling>
          <c:orientation val="minMax"/>
        </c:scaling>
        <c:delete val="1"/>
        <c:axPos val="b"/>
        <c:numFmt formatCode="ge" sourceLinked="1"/>
        <c:majorTickMark val="none"/>
        <c:minorTickMark val="none"/>
        <c:tickLblPos val="none"/>
        <c:crossAx val="143364480"/>
        <c:crosses val="autoZero"/>
        <c:auto val="1"/>
        <c:lblOffset val="100"/>
        <c:baseTimeUnit val="years"/>
      </c:dateAx>
      <c:valAx>
        <c:axId val="1433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140650368"/>
        <c:axId val="1406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40650368"/>
        <c:axId val="140656640"/>
      </c:lineChart>
      <c:dateAx>
        <c:axId val="140650368"/>
        <c:scaling>
          <c:orientation val="minMax"/>
        </c:scaling>
        <c:delete val="1"/>
        <c:axPos val="b"/>
        <c:numFmt formatCode="ge" sourceLinked="1"/>
        <c:majorTickMark val="none"/>
        <c:minorTickMark val="none"/>
        <c:tickLblPos val="none"/>
        <c:crossAx val="140656640"/>
        <c:crosses val="autoZero"/>
        <c:auto val="1"/>
        <c:lblOffset val="100"/>
        <c:baseTimeUnit val="years"/>
      </c:dateAx>
      <c:valAx>
        <c:axId val="1406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1.99</c:v>
                </c:pt>
                <c:pt idx="2">
                  <c:v>3.97</c:v>
                </c:pt>
                <c:pt idx="3">
                  <c:v>5.65</c:v>
                </c:pt>
                <c:pt idx="4">
                  <c:v>18.329999999999998</c:v>
                </c:pt>
              </c:numCache>
            </c:numRef>
          </c:val>
        </c:ser>
        <c:dLbls>
          <c:showLegendKey val="0"/>
          <c:showVal val="0"/>
          <c:showCatName val="0"/>
          <c:showSerName val="0"/>
          <c:showPercent val="0"/>
          <c:showBubbleSize val="0"/>
        </c:dLbls>
        <c:gapWidth val="150"/>
        <c:axId val="140678656"/>
        <c:axId val="140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40678656"/>
        <c:axId val="140680576"/>
      </c:lineChart>
      <c:dateAx>
        <c:axId val="140678656"/>
        <c:scaling>
          <c:orientation val="minMax"/>
        </c:scaling>
        <c:delete val="1"/>
        <c:axPos val="b"/>
        <c:numFmt formatCode="ge" sourceLinked="1"/>
        <c:majorTickMark val="none"/>
        <c:minorTickMark val="none"/>
        <c:tickLblPos val="none"/>
        <c:crossAx val="140680576"/>
        <c:crosses val="autoZero"/>
        <c:auto val="1"/>
        <c:lblOffset val="100"/>
        <c:baseTimeUnit val="years"/>
      </c:dateAx>
      <c:valAx>
        <c:axId val="1406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43090816"/>
        <c:axId val="1430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43090816"/>
        <c:axId val="143092736"/>
      </c:lineChart>
      <c:dateAx>
        <c:axId val="143090816"/>
        <c:scaling>
          <c:orientation val="minMax"/>
        </c:scaling>
        <c:delete val="1"/>
        <c:axPos val="b"/>
        <c:numFmt formatCode="ge" sourceLinked="1"/>
        <c:majorTickMark val="none"/>
        <c:minorTickMark val="none"/>
        <c:tickLblPos val="none"/>
        <c:crossAx val="143092736"/>
        <c:crosses val="autoZero"/>
        <c:auto val="1"/>
        <c:lblOffset val="100"/>
        <c:baseTimeUnit val="years"/>
      </c:dateAx>
      <c:valAx>
        <c:axId val="1430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43121024"/>
        <c:axId val="143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143121024"/>
        <c:axId val="143135488"/>
      </c:lineChart>
      <c:dateAx>
        <c:axId val="143121024"/>
        <c:scaling>
          <c:orientation val="minMax"/>
        </c:scaling>
        <c:delete val="1"/>
        <c:axPos val="b"/>
        <c:numFmt formatCode="ge" sourceLinked="1"/>
        <c:majorTickMark val="none"/>
        <c:minorTickMark val="none"/>
        <c:tickLblPos val="none"/>
        <c:crossAx val="143135488"/>
        <c:crosses val="autoZero"/>
        <c:auto val="1"/>
        <c:lblOffset val="100"/>
        <c:baseTimeUnit val="years"/>
      </c:dateAx>
      <c:valAx>
        <c:axId val="143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211.26</c:v>
                </c:pt>
                <c:pt idx="2">
                  <c:v>355.5</c:v>
                </c:pt>
                <c:pt idx="3">
                  <c:v>448.61</c:v>
                </c:pt>
                <c:pt idx="4">
                  <c:v>1178.95</c:v>
                </c:pt>
              </c:numCache>
            </c:numRef>
          </c:val>
        </c:ser>
        <c:dLbls>
          <c:showLegendKey val="0"/>
          <c:showVal val="0"/>
          <c:showCatName val="0"/>
          <c:showSerName val="0"/>
          <c:showPercent val="0"/>
          <c:showBubbleSize val="0"/>
        </c:dLbls>
        <c:gapWidth val="150"/>
        <c:axId val="143166080"/>
        <c:axId val="1431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43166080"/>
        <c:axId val="143168256"/>
      </c:lineChart>
      <c:dateAx>
        <c:axId val="143166080"/>
        <c:scaling>
          <c:orientation val="minMax"/>
        </c:scaling>
        <c:delete val="1"/>
        <c:axPos val="b"/>
        <c:numFmt formatCode="ge" sourceLinked="1"/>
        <c:majorTickMark val="none"/>
        <c:minorTickMark val="none"/>
        <c:tickLblPos val="none"/>
        <c:crossAx val="143168256"/>
        <c:crosses val="autoZero"/>
        <c:auto val="1"/>
        <c:lblOffset val="100"/>
        <c:baseTimeUnit val="years"/>
      </c:dateAx>
      <c:valAx>
        <c:axId val="143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2361.81</c:v>
                </c:pt>
                <c:pt idx="2">
                  <c:v>2241.9299999999998</c:v>
                </c:pt>
                <c:pt idx="3">
                  <c:v>2100.08</c:v>
                </c:pt>
                <c:pt idx="4">
                  <c:v>1929.37</c:v>
                </c:pt>
              </c:numCache>
            </c:numRef>
          </c:val>
        </c:ser>
        <c:dLbls>
          <c:showLegendKey val="0"/>
          <c:showVal val="0"/>
          <c:showCatName val="0"/>
          <c:showSerName val="0"/>
          <c:showPercent val="0"/>
          <c:showBubbleSize val="0"/>
        </c:dLbls>
        <c:gapWidth val="150"/>
        <c:axId val="143190272"/>
        <c:axId val="1434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43190272"/>
        <c:axId val="143475072"/>
      </c:lineChart>
      <c:dateAx>
        <c:axId val="143190272"/>
        <c:scaling>
          <c:orientation val="minMax"/>
        </c:scaling>
        <c:delete val="1"/>
        <c:axPos val="b"/>
        <c:numFmt formatCode="ge" sourceLinked="1"/>
        <c:majorTickMark val="none"/>
        <c:minorTickMark val="none"/>
        <c:tickLblPos val="none"/>
        <c:crossAx val="143475072"/>
        <c:crosses val="autoZero"/>
        <c:auto val="1"/>
        <c:lblOffset val="100"/>
        <c:baseTimeUnit val="years"/>
      </c:dateAx>
      <c:valAx>
        <c:axId val="1434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73.13</c:v>
                </c:pt>
                <c:pt idx="2">
                  <c:v>33.299999999999997</c:v>
                </c:pt>
                <c:pt idx="3">
                  <c:v>55.77</c:v>
                </c:pt>
                <c:pt idx="4">
                  <c:v>41.54</c:v>
                </c:pt>
              </c:numCache>
            </c:numRef>
          </c:val>
        </c:ser>
        <c:dLbls>
          <c:showLegendKey val="0"/>
          <c:showVal val="0"/>
          <c:showCatName val="0"/>
          <c:showSerName val="0"/>
          <c:showPercent val="0"/>
          <c:showBubbleSize val="0"/>
        </c:dLbls>
        <c:gapWidth val="150"/>
        <c:axId val="143261696"/>
        <c:axId val="143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43261696"/>
        <c:axId val="143263616"/>
      </c:lineChart>
      <c:dateAx>
        <c:axId val="143261696"/>
        <c:scaling>
          <c:orientation val="minMax"/>
        </c:scaling>
        <c:delete val="1"/>
        <c:axPos val="b"/>
        <c:numFmt formatCode="ge" sourceLinked="1"/>
        <c:majorTickMark val="none"/>
        <c:minorTickMark val="none"/>
        <c:tickLblPos val="none"/>
        <c:crossAx val="143263616"/>
        <c:crosses val="autoZero"/>
        <c:auto val="1"/>
        <c:lblOffset val="100"/>
        <c:baseTimeUnit val="years"/>
      </c:dateAx>
      <c:valAx>
        <c:axId val="143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160.08000000000001</c:v>
                </c:pt>
                <c:pt idx="2">
                  <c:v>352.76</c:v>
                </c:pt>
                <c:pt idx="3">
                  <c:v>203</c:v>
                </c:pt>
                <c:pt idx="4">
                  <c:v>292.08999999999997</c:v>
                </c:pt>
              </c:numCache>
            </c:numRef>
          </c:val>
        </c:ser>
        <c:dLbls>
          <c:showLegendKey val="0"/>
          <c:showVal val="0"/>
          <c:showCatName val="0"/>
          <c:showSerName val="0"/>
          <c:showPercent val="0"/>
          <c:showBubbleSize val="0"/>
        </c:dLbls>
        <c:gapWidth val="150"/>
        <c:axId val="143285248"/>
        <c:axId val="1432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43285248"/>
        <c:axId val="143287424"/>
      </c:lineChart>
      <c:dateAx>
        <c:axId val="143285248"/>
        <c:scaling>
          <c:orientation val="minMax"/>
        </c:scaling>
        <c:delete val="1"/>
        <c:axPos val="b"/>
        <c:numFmt formatCode="ge" sourceLinked="1"/>
        <c:majorTickMark val="none"/>
        <c:minorTickMark val="none"/>
        <c:tickLblPos val="none"/>
        <c:crossAx val="143287424"/>
        <c:crosses val="autoZero"/>
        <c:auto val="1"/>
        <c:lblOffset val="100"/>
        <c:baseTimeUnit val="years"/>
      </c:dateAx>
      <c:valAx>
        <c:axId val="1432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57" zoomScale="85" zoomScaleNormal="85" workbookViewId="0">
      <selection activeCell="CK78" sqref="CK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高松市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429276</v>
      </c>
      <c r="AM8" s="47"/>
      <c r="AN8" s="47"/>
      <c r="AO8" s="47"/>
      <c r="AP8" s="47"/>
      <c r="AQ8" s="47"/>
      <c r="AR8" s="47"/>
      <c r="AS8" s="47"/>
      <c r="AT8" s="43">
        <f>データ!S6</f>
        <v>375.41</v>
      </c>
      <c r="AU8" s="43"/>
      <c r="AV8" s="43"/>
      <c r="AW8" s="43"/>
      <c r="AX8" s="43"/>
      <c r="AY8" s="43"/>
      <c r="AZ8" s="43"/>
      <c r="BA8" s="43"/>
      <c r="BB8" s="43">
        <f>データ!T6</f>
        <v>1143.49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86.57</v>
      </c>
      <c r="J10" s="43"/>
      <c r="K10" s="43"/>
      <c r="L10" s="43"/>
      <c r="M10" s="43"/>
      <c r="N10" s="43"/>
      <c r="O10" s="43"/>
      <c r="P10" s="43">
        <f>データ!O6</f>
        <v>0.04</v>
      </c>
      <c r="Q10" s="43"/>
      <c r="R10" s="43"/>
      <c r="S10" s="43"/>
      <c r="T10" s="43"/>
      <c r="U10" s="43"/>
      <c r="V10" s="43"/>
      <c r="W10" s="43">
        <f>データ!P6</f>
        <v>100</v>
      </c>
      <c r="X10" s="43"/>
      <c r="Y10" s="43"/>
      <c r="Z10" s="43"/>
      <c r="AA10" s="43"/>
      <c r="AB10" s="43"/>
      <c r="AC10" s="43"/>
      <c r="AD10" s="47">
        <f>データ!Q6</f>
        <v>2571</v>
      </c>
      <c r="AE10" s="47"/>
      <c r="AF10" s="47"/>
      <c r="AG10" s="47"/>
      <c r="AH10" s="47"/>
      <c r="AI10" s="47"/>
      <c r="AJ10" s="47"/>
      <c r="AK10" s="2"/>
      <c r="AL10" s="47">
        <f>データ!U6</f>
        <v>176</v>
      </c>
      <c r="AM10" s="47"/>
      <c r="AN10" s="47"/>
      <c r="AO10" s="47"/>
      <c r="AP10" s="47"/>
      <c r="AQ10" s="47"/>
      <c r="AR10" s="47"/>
      <c r="AS10" s="47"/>
      <c r="AT10" s="43">
        <f>データ!V6</f>
        <v>0.17</v>
      </c>
      <c r="AU10" s="43"/>
      <c r="AV10" s="43"/>
      <c r="AW10" s="43"/>
      <c r="AX10" s="43"/>
      <c r="AY10" s="43"/>
      <c r="AZ10" s="43"/>
      <c r="BA10" s="43"/>
      <c r="BB10" s="43">
        <f>データ!W6</f>
        <v>1035.29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372013</v>
      </c>
      <c r="D6" s="31">
        <f t="shared" si="3"/>
        <v>46</v>
      </c>
      <c r="E6" s="31">
        <f t="shared" si="3"/>
        <v>17</v>
      </c>
      <c r="F6" s="31">
        <f t="shared" si="3"/>
        <v>5</v>
      </c>
      <c r="G6" s="31">
        <f t="shared" si="3"/>
        <v>0</v>
      </c>
      <c r="H6" s="31" t="str">
        <f t="shared" si="3"/>
        <v>香川県　高松市</v>
      </c>
      <c r="I6" s="31" t="str">
        <f t="shared" si="3"/>
        <v>法適用</v>
      </c>
      <c r="J6" s="31" t="str">
        <f t="shared" si="3"/>
        <v>下水道事業</v>
      </c>
      <c r="K6" s="31" t="str">
        <f t="shared" si="3"/>
        <v>農業集落排水</v>
      </c>
      <c r="L6" s="31" t="str">
        <f t="shared" si="3"/>
        <v>F2</v>
      </c>
      <c r="M6" s="32" t="str">
        <f t="shared" si="3"/>
        <v>-</v>
      </c>
      <c r="N6" s="32">
        <f t="shared" si="3"/>
        <v>86.57</v>
      </c>
      <c r="O6" s="32">
        <f t="shared" si="3"/>
        <v>0.04</v>
      </c>
      <c r="P6" s="32">
        <f t="shared" si="3"/>
        <v>100</v>
      </c>
      <c r="Q6" s="32">
        <f t="shared" si="3"/>
        <v>2571</v>
      </c>
      <c r="R6" s="32">
        <f t="shared" si="3"/>
        <v>429276</v>
      </c>
      <c r="S6" s="32">
        <f t="shared" si="3"/>
        <v>375.41</v>
      </c>
      <c r="T6" s="32">
        <f t="shared" si="3"/>
        <v>1143.49</v>
      </c>
      <c r="U6" s="32">
        <f t="shared" si="3"/>
        <v>176</v>
      </c>
      <c r="V6" s="32">
        <f t="shared" si="3"/>
        <v>0.17</v>
      </c>
      <c r="W6" s="32">
        <f t="shared" si="3"/>
        <v>1035.29</v>
      </c>
      <c r="X6" s="33" t="str">
        <f>IF(X7="",NA(),X7)</f>
        <v>-</v>
      </c>
      <c r="Y6" s="33">
        <f t="shared" ref="Y6:AG6" si="4">IF(Y7="",NA(),Y7)</f>
        <v>100</v>
      </c>
      <c r="Z6" s="33">
        <f t="shared" si="4"/>
        <v>100</v>
      </c>
      <c r="AA6" s="33">
        <f t="shared" si="4"/>
        <v>100</v>
      </c>
      <c r="AB6" s="33">
        <f t="shared" si="4"/>
        <v>100</v>
      </c>
      <c r="AC6" s="33" t="str">
        <f t="shared" si="4"/>
        <v>-</v>
      </c>
      <c r="AD6" s="33">
        <f t="shared" si="4"/>
        <v>94.12</v>
      </c>
      <c r="AE6" s="33">
        <f t="shared" si="4"/>
        <v>92.74</v>
      </c>
      <c r="AF6" s="33">
        <f t="shared" si="4"/>
        <v>93.62</v>
      </c>
      <c r="AG6" s="33">
        <f t="shared" si="4"/>
        <v>97.53</v>
      </c>
      <c r="AH6" s="32" t="str">
        <f>IF(AH7="","",IF(AH7="-","【-】","【"&amp;SUBSTITUTE(TEXT(AH7,"#,##0.00"),"-","△")&amp;"】"))</f>
        <v>【98.75】</v>
      </c>
      <c r="AI6" s="33" t="str">
        <f>IF(AI7="",NA(),AI7)</f>
        <v>-</v>
      </c>
      <c r="AJ6" s="32">
        <f t="shared" ref="AJ6:AR6" si="5">IF(AJ7="",NA(),AJ7)</f>
        <v>0</v>
      </c>
      <c r="AK6" s="32">
        <f t="shared" si="5"/>
        <v>0</v>
      </c>
      <c r="AL6" s="32">
        <f t="shared" si="5"/>
        <v>0</v>
      </c>
      <c r="AM6" s="32">
        <f t="shared" si="5"/>
        <v>0</v>
      </c>
      <c r="AN6" s="33" t="str">
        <f t="shared" si="5"/>
        <v>-</v>
      </c>
      <c r="AO6" s="33">
        <f t="shared" si="5"/>
        <v>262.73</v>
      </c>
      <c r="AP6" s="33">
        <f t="shared" si="5"/>
        <v>243.13</v>
      </c>
      <c r="AQ6" s="33">
        <f t="shared" si="5"/>
        <v>280.08</v>
      </c>
      <c r="AR6" s="33">
        <f t="shared" si="5"/>
        <v>223.09</v>
      </c>
      <c r="AS6" s="32" t="str">
        <f>IF(AS7="","",IF(AS7="-","【-】","【"&amp;SUBSTITUTE(TEXT(AS7,"#,##0.00"),"-","△")&amp;"】"))</f>
        <v>【205.86】</v>
      </c>
      <c r="AT6" s="33" t="str">
        <f>IF(AT7="",NA(),AT7)</f>
        <v>-</v>
      </c>
      <c r="AU6" s="33">
        <f t="shared" ref="AU6:BC6" si="6">IF(AU7="",NA(),AU7)</f>
        <v>211.26</v>
      </c>
      <c r="AV6" s="33">
        <f t="shared" si="6"/>
        <v>355.5</v>
      </c>
      <c r="AW6" s="33">
        <f t="shared" si="6"/>
        <v>448.61</v>
      </c>
      <c r="AX6" s="33">
        <f t="shared" si="6"/>
        <v>1178.95</v>
      </c>
      <c r="AY6" s="33" t="str">
        <f t="shared" si="6"/>
        <v>-</v>
      </c>
      <c r="AZ6" s="33">
        <f t="shared" si="6"/>
        <v>194.53</v>
      </c>
      <c r="BA6" s="33">
        <f t="shared" si="6"/>
        <v>162.52000000000001</v>
      </c>
      <c r="BB6" s="33">
        <f t="shared" si="6"/>
        <v>124.2</v>
      </c>
      <c r="BC6" s="33">
        <f t="shared" si="6"/>
        <v>33.03</v>
      </c>
      <c r="BD6" s="32" t="str">
        <f>IF(BD7="","",IF(BD7="-","【-】","【"&amp;SUBSTITUTE(TEXT(BD7,"#,##0.00"),"-","△")&amp;"】"))</f>
        <v>【34.63】</v>
      </c>
      <c r="BE6" s="33" t="str">
        <f>IF(BE7="",NA(),BE7)</f>
        <v>-</v>
      </c>
      <c r="BF6" s="33">
        <f t="shared" ref="BF6:BN6" si="7">IF(BF7="",NA(),BF7)</f>
        <v>2361.81</v>
      </c>
      <c r="BG6" s="33">
        <f t="shared" si="7"/>
        <v>2241.9299999999998</v>
      </c>
      <c r="BH6" s="33">
        <f t="shared" si="7"/>
        <v>2100.08</v>
      </c>
      <c r="BI6" s="33">
        <f t="shared" si="7"/>
        <v>1929.37</v>
      </c>
      <c r="BJ6" s="33" t="str">
        <f t="shared" si="7"/>
        <v>-</v>
      </c>
      <c r="BK6" s="33">
        <f t="shared" si="7"/>
        <v>1239.2</v>
      </c>
      <c r="BL6" s="33">
        <f t="shared" si="7"/>
        <v>1197.82</v>
      </c>
      <c r="BM6" s="33">
        <f t="shared" si="7"/>
        <v>1126.77</v>
      </c>
      <c r="BN6" s="33">
        <f t="shared" si="7"/>
        <v>1044.8</v>
      </c>
      <c r="BO6" s="32" t="str">
        <f>IF(BO7="","",IF(BO7="-","【-】","【"&amp;SUBSTITUTE(TEXT(BO7,"#,##0.00"),"-","△")&amp;"】"))</f>
        <v>【992.47】</v>
      </c>
      <c r="BP6" s="33" t="str">
        <f>IF(BP7="",NA(),BP7)</f>
        <v>-</v>
      </c>
      <c r="BQ6" s="33">
        <f t="shared" ref="BQ6:BY6" si="8">IF(BQ7="",NA(),BQ7)</f>
        <v>73.13</v>
      </c>
      <c r="BR6" s="33">
        <f t="shared" si="8"/>
        <v>33.299999999999997</v>
      </c>
      <c r="BS6" s="33">
        <f t="shared" si="8"/>
        <v>55.77</v>
      </c>
      <c r="BT6" s="33">
        <f t="shared" si="8"/>
        <v>41.54</v>
      </c>
      <c r="BU6" s="33" t="str">
        <f t="shared" si="8"/>
        <v>-</v>
      </c>
      <c r="BV6" s="33">
        <f t="shared" si="8"/>
        <v>51.56</v>
      </c>
      <c r="BW6" s="33">
        <f t="shared" si="8"/>
        <v>51.03</v>
      </c>
      <c r="BX6" s="33">
        <f t="shared" si="8"/>
        <v>50.9</v>
      </c>
      <c r="BY6" s="33">
        <f t="shared" si="8"/>
        <v>50.82</v>
      </c>
      <c r="BZ6" s="32" t="str">
        <f>IF(BZ7="","",IF(BZ7="-","【-】","【"&amp;SUBSTITUTE(TEXT(BZ7,"#,##0.00"),"-","△")&amp;"】"))</f>
        <v>【51.49】</v>
      </c>
      <c r="CA6" s="33" t="str">
        <f>IF(CA7="",NA(),CA7)</f>
        <v>-</v>
      </c>
      <c r="CB6" s="33">
        <f t="shared" ref="CB6:CJ6" si="9">IF(CB7="",NA(),CB7)</f>
        <v>160.08000000000001</v>
      </c>
      <c r="CC6" s="33">
        <f t="shared" si="9"/>
        <v>352.76</v>
      </c>
      <c r="CD6" s="33">
        <f t="shared" si="9"/>
        <v>203</v>
      </c>
      <c r="CE6" s="33">
        <f t="shared" si="9"/>
        <v>292.08999999999997</v>
      </c>
      <c r="CF6" s="33" t="str">
        <f t="shared" si="9"/>
        <v>-</v>
      </c>
      <c r="CG6" s="33">
        <f t="shared" si="9"/>
        <v>283.26</v>
      </c>
      <c r="CH6" s="33">
        <f t="shared" si="9"/>
        <v>289.60000000000002</v>
      </c>
      <c r="CI6" s="33">
        <f t="shared" si="9"/>
        <v>293.27</v>
      </c>
      <c r="CJ6" s="33">
        <f t="shared" si="9"/>
        <v>300.52</v>
      </c>
      <c r="CK6" s="32" t="str">
        <f>IF(CK7="","",IF(CK7="-","【-】","【"&amp;SUBSTITUTE(TEXT(CK7,"#,##0.00"),"-","△")&amp;"】"))</f>
        <v>【295.10】</v>
      </c>
      <c r="CL6" s="33" t="str">
        <f>IF(CL7="",NA(),CL7)</f>
        <v>-</v>
      </c>
      <c r="CM6" s="33">
        <f t="shared" ref="CM6:CU6" si="10">IF(CM7="",NA(),CM7)</f>
        <v>55.36</v>
      </c>
      <c r="CN6" s="33">
        <f t="shared" si="10"/>
        <v>55.36</v>
      </c>
      <c r="CO6" s="33">
        <f t="shared" si="10"/>
        <v>54.46</v>
      </c>
      <c r="CP6" s="33">
        <f t="shared" si="10"/>
        <v>54.46</v>
      </c>
      <c r="CQ6" s="33" t="str">
        <f t="shared" si="10"/>
        <v>-</v>
      </c>
      <c r="CR6" s="33">
        <f t="shared" si="10"/>
        <v>55.2</v>
      </c>
      <c r="CS6" s="33">
        <f t="shared" si="10"/>
        <v>54.74</v>
      </c>
      <c r="CT6" s="33">
        <f t="shared" si="10"/>
        <v>53.78</v>
      </c>
      <c r="CU6" s="33">
        <f t="shared" si="10"/>
        <v>53.24</v>
      </c>
      <c r="CV6" s="32" t="str">
        <f>IF(CV7="","",IF(CV7="-","【-】","【"&amp;SUBSTITUTE(TEXT(CV7,"#,##0.00"),"-","△")&amp;"】"))</f>
        <v>【53.32】</v>
      </c>
      <c r="CW6" s="33" t="str">
        <f>IF(CW7="",NA(),CW7)</f>
        <v>-</v>
      </c>
      <c r="CX6" s="33">
        <f t="shared" ref="CX6:DF6" si="11">IF(CX7="",NA(),CX7)</f>
        <v>100</v>
      </c>
      <c r="CY6" s="33">
        <f t="shared" si="11"/>
        <v>100</v>
      </c>
      <c r="CZ6" s="33">
        <f t="shared" si="11"/>
        <v>100</v>
      </c>
      <c r="DA6" s="33">
        <f t="shared" si="11"/>
        <v>100</v>
      </c>
      <c r="DB6" s="33" t="str">
        <f t="shared" si="11"/>
        <v>-</v>
      </c>
      <c r="DC6" s="33">
        <f t="shared" si="11"/>
        <v>83.73</v>
      </c>
      <c r="DD6" s="33">
        <f t="shared" si="11"/>
        <v>83.88</v>
      </c>
      <c r="DE6" s="33">
        <f t="shared" si="11"/>
        <v>84.06</v>
      </c>
      <c r="DF6" s="33">
        <f t="shared" si="11"/>
        <v>84.07</v>
      </c>
      <c r="DG6" s="32" t="str">
        <f>IF(DG7="","",IF(DG7="-","【-】","【"&amp;SUBSTITUTE(TEXT(DG7,"#,##0.00"),"-","△")&amp;"】"))</f>
        <v>【83.79】</v>
      </c>
      <c r="DH6" s="33" t="str">
        <f>IF(DH7="",NA(),DH7)</f>
        <v>-</v>
      </c>
      <c r="DI6" s="33">
        <f t="shared" ref="DI6:DQ6" si="12">IF(DI7="",NA(),DI7)</f>
        <v>1.99</v>
      </c>
      <c r="DJ6" s="33">
        <f t="shared" si="12"/>
        <v>3.97</v>
      </c>
      <c r="DK6" s="33">
        <f t="shared" si="12"/>
        <v>5.65</v>
      </c>
      <c r="DL6" s="33">
        <f t="shared" si="12"/>
        <v>18.329999999999998</v>
      </c>
      <c r="DM6" s="33" t="str">
        <f t="shared" si="12"/>
        <v>-</v>
      </c>
      <c r="DN6" s="33">
        <f t="shared" si="12"/>
        <v>8.35</v>
      </c>
      <c r="DO6" s="33">
        <f t="shared" si="12"/>
        <v>9</v>
      </c>
      <c r="DP6" s="33">
        <f t="shared" si="12"/>
        <v>10.11</v>
      </c>
      <c r="DQ6" s="33">
        <f t="shared" si="12"/>
        <v>20.68</v>
      </c>
      <c r="DR6" s="32" t="str">
        <f>IF(DR7="","",IF(DR7="-","【-】","【"&amp;SUBSTITUTE(TEXT(DR7,"#,##0.00"),"-","△")&amp;"】"))</f>
        <v>【20.45】</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0.09</v>
      </c>
      <c r="EA6" s="33">
        <f t="shared" si="13"/>
        <v>0.08</v>
      </c>
      <c r="EB6" s="33">
        <f t="shared" si="13"/>
        <v>0.08</v>
      </c>
      <c r="EC6" s="32" t="str">
        <f>IF(EC7="","",IF(EC7="-","【-】","【"&amp;SUBSTITUTE(TEXT(EC7,"#,##0.00"),"-","△")&amp;"】"))</f>
        <v>【0.07】</v>
      </c>
      <c r="ED6" s="33" t="str">
        <f>IF(ED7="",NA(),ED7)</f>
        <v>-</v>
      </c>
      <c r="EE6" s="32">
        <f t="shared" ref="EE6:EM6" si="14">IF(EE7="",NA(),EE7)</f>
        <v>0</v>
      </c>
      <c r="EF6" s="32">
        <f t="shared" si="14"/>
        <v>0</v>
      </c>
      <c r="EG6" s="32">
        <f t="shared" si="14"/>
        <v>0</v>
      </c>
      <c r="EH6" s="32">
        <f t="shared" si="14"/>
        <v>0</v>
      </c>
      <c r="EI6" s="33" t="str">
        <f t="shared" si="14"/>
        <v>-</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372013</v>
      </c>
      <c r="D7" s="35">
        <v>46</v>
      </c>
      <c r="E7" s="35">
        <v>17</v>
      </c>
      <c r="F7" s="35">
        <v>5</v>
      </c>
      <c r="G7" s="35">
        <v>0</v>
      </c>
      <c r="H7" s="35" t="s">
        <v>96</v>
      </c>
      <c r="I7" s="35" t="s">
        <v>97</v>
      </c>
      <c r="J7" s="35" t="s">
        <v>98</v>
      </c>
      <c r="K7" s="35" t="s">
        <v>99</v>
      </c>
      <c r="L7" s="35" t="s">
        <v>100</v>
      </c>
      <c r="M7" s="36" t="s">
        <v>101</v>
      </c>
      <c r="N7" s="36">
        <v>86.57</v>
      </c>
      <c r="O7" s="36">
        <v>0.04</v>
      </c>
      <c r="P7" s="36">
        <v>100</v>
      </c>
      <c r="Q7" s="36">
        <v>2571</v>
      </c>
      <c r="R7" s="36">
        <v>429276</v>
      </c>
      <c r="S7" s="36">
        <v>375.41</v>
      </c>
      <c r="T7" s="36">
        <v>1143.49</v>
      </c>
      <c r="U7" s="36">
        <v>176</v>
      </c>
      <c r="V7" s="36">
        <v>0.17</v>
      </c>
      <c r="W7" s="36">
        <v>1035.29</v>
      </c>
      <c r="X7" s="36" t="s">
        <v>101</v>
      </c>
      <c r="Y7" s="36">
        <v>100</v>
      </c>
      <c r="Z7" s="36">
        <v>100</v>
      </c>
      <c r="AA7" s="36">
        <v>100</v>
      </c>
      <c r="AB7" s="36">
        <v>100</v>
      </c>
      <c r="AC7" s="36" t="s">
        <v>101</v>
      </c>
      <c r="AD7" s="36">
        <v>94.12</v>
      </c>
      <c r="AE7" s="36">
        <v>92.74</v>
      </c>
      <c r="AF7" s="36">
        <v>93.62</v>
      </c>
      <c r="AG7" s="36">
        <v>97.53</v>
      </c>
      <c r="AH7" s="36">
        <v>98.75</v>
      </c>
      <c r="AI7" s="36" t="s">
        <v>101</v>
      </c>
      <c r="AJ7" s="36">
        <v>0</v>
      </c>
      <c r="AK7" s="36">
        <v>0</v>
      </c>
      <c r="AL7" s="36">
        <v>0</v>
      </c>
      <c r="AM7" s="36">
        <v>0</v>
      </c>
      <c r="AN7" s="36" t="s">
        <v>101</v>
      </c>
      <c r="AO7" s="36">
        <v>262.73</v>
      </c>
      <c r="AP7" s="36">
        <v>243.13</v>
      </c>
      <c r="AQ7" s="36">
        <v>280.08</v>
      </c>
      <c r="AR7" s="36">
        <v>223.09</v>
      </c>
      <c r="AS7" s="36">
        <v>205.86</v>
      </c>
      <c r="AT7" s="36" t="s">
        <v>101</v>
      </c>
      <c r="AU7" s="36">
        <v>211.26</v>
      </c>
      <c r="AV7" s="36">
        <v>355.5</v>
      </c>
      <c r="AW7" s="36">
        <v>448.61</v>
      </c>
      <c r="AX7" s="36">
        <v>1178.95</v>
      </c>
      <c r="AY7" s="36" t="s">
        <v>101</v>
      </c>
      <c r="AZ7" s="36">
        <v>194.53</v>
      </c>
      <c r="BA7" s="36">
        <v>162.52000000000001</v>
      </c>
      <c r="BB7" s="36">
        <v>124.2</v>
      </c>
      <c r="BC7" s="36">
        <v>33.03</v>
      </c>
      <c r="BD7" s="36">
        <v>34.630000000000003</v>
      </c>
      <c r="BE7" s="36" t="s">
        <v>101</v>
      </c>
      <c r="BF7" s="36">
        <v>2361.81</v>
      </c>
      <c r="BG7" s="36">
        <v>2241.9299999999998</v>
      </c>
      <c r="BH7" s="36">
        <v>2100.08</v>
      </c>
      <c r="BI7" s="36">
        <v>1929.37</v>
      </c>
      <c r="BJ7" s="36" t="s">
        <v>101</v>
      </c>
      <c r="BK7" s="36">
        <v>1239.2</v>
      </c>
      <c r="BL7" s="36">
        <v>1197.82</v>
      </c>
      <c r="BM7" s="36">
        <v>1126.77</v>
      </c>
      <c r="BN7" s="36">
        <v>1044.8</v>
      </c>
      <c r="BO7" s="36">
        <v>992.47</v>
      </c>
      <c r="BP7" s="36" t="s">
        <v>101</v>
      </c>
      <c r="BQ7" s="36">
        <v>73.13</v>
      </c>
      <c r="BR7" s="36">
        <v>33.299999999999997</v>
      </c>
      <c r="BS7" s="36">
        <v>55.77</v>
      </c>
      <c r="BT7" s="36">
        <v>41.54</v>
      </c>
      <c r="BU7" s="36" t="s">
        <v>101</v>
      </c>
      <c r="BV7" s="36">
        <v>51.56</v>
      </c>
      <c r="BW7" s="36">
        <v>51.03</v>
      </c>
      <c r="BX7" s="36">
        <v>50.9</v>
      </c>
      <c r="BY7" s="36">
        <v>50.82</v>
      </c>
      <c r="BZ7" s="36">
        <v>51.49</v>
      </c>
      <c r="CA7" s="36" t="s">
        <v>101</v>
      </c>
      <c r="CB7" s="36">
        <v>160.08000000000001</v>
      </c>
      <c r="CC7" s="36">
        <v>352.76</v>
      </c>
      <c r="CD7" s="36">
        <v>203</v>
      </c>
      <c r="CE7" s="36">
        <v>292.08999999999997</v>
      </c>
      <c r="CF7" s="36" t="s">
        <v>101</v>
      </c>
      <c r="CG7" s="36">
        <v>283.26</v>
      </c>
      <c r="CH7" s="36">
        <v>289.60000000000002</v>
      </c>
      <c r="CI7" s="36">
        <v>293.27</v>
      </c>
      <c r="CJ7" s="36">
        <v>300.52</v>
      </c>
      <c r="CK7" s="36">
        <v>295.10000000000002</v>
      </c>
      <c r="CL7" s="36" t="s">
        <v>101</v>
      </c>
      <c r="CM7" s="36">
        <v>55.36</v>
      </c>
      <c r="CN7" s="36">
        <v>55.36</v>
      </c>
      <c r="CO7" s="36">
        <v>54.46</v>
      </c>
      <c r="CP7" s="36">
        <v>54.46</v>
      </c>
      <c r="CQ7" s="36" t="s">
        <v>101</v>
      </c>
      <c r="CR7" s="36">
        <v>55.2</v>
      </c>
      <c r="CS7" s="36">
        <v>54.74</v>
      </c>
      <c r="CT7" s="36">
        <v>53.78</v>
      </c>
      <c r="CU7" s="36">
        <v>53.24</v>
      </c>
      <c r="CV7" s="36">
        <v>53.32</v>
      </c>
      <c r="CW7" s="36" t="s">
        <v>101</v>
      </c>
      <c r="CX7" s="36">
        <v>100</v>
      </c>
      <c r="CY7" s="36">
        <v>100</v>
      </c>
      <c r="CZ7" s="36">
        <v>100</v>
      </c>
      <c r="DA7" s="36">
        <v>100</v>
      </c>
      <c r="DB7" s="36" t="s">
        <v>101</v>
      </c>
      <c r="DC7" s="36">
        <v>83.73</v>
      </c>
      <c r="DD7" s="36">
        <v>83.88</v>
      </c>
      <c r="DE7" s="36">
        <v>84.06</v>
      </c>
      <c r="DF7" s="36">
        <v>84.07</v>
      </c>
      <c r="DG7" s="36">
        <v>83.79</v>
      </c>
      <c r="DH7" s="36" t="s">
        <v>101</v>
      </c>
      <c r="DI7" s="36">
        <v>1.99</v>
      </c>
      <c r="DJ7" s="36">
        <v>3.97</v>
      </c>
      <c r="DK7" s="36">
        <v>5.65</v>
      </c>
      <c r="DL7" s="36">
        <v>18.329999999999998</v>
      </c>
      <c r="DM7" s="36" t="s">
        <v>101</v>
      </c>
      <c r="DN7" s="36">
        <v>8.35</v>
      </c>
      <c r="DO7" s="36">
        <v>9</v>
      </c>
      <c r="DP7" s="36">
        <v>10.11</v>
      </c>
      <c r="DQ7" s="36">
        <v>20.68</v>
      </c>
      <c r="DR7" s="36">
        <v>20.45</v>
      </c>
      <c r="DS7" s="36" t="s">
        <v>101</v>
      </c>
      <c r="DT7" s="36">
        <v>0</v>
      </c>
      <c r="DU7" s="36">
        <v>0</v>
      </c>
      <c r="DV7" s="36">
        <v>0</v>
      </c>
      <c r="DW7" s="36">
        <v>0</v>
      </c>
      <c r="DX7" s="36" t="s">
        <v>101</v>
      </c>
      <c r="DY7" s="36">
        <v>0</v>
      </c>
      <c r="DZ7" s="36">
        <v>0.09</v>
      </c>
      <c r="EA7" s="36">
        <v>0.08</v>
      </c>
      <c r="EB7" s="36">
        <v>0.08</v>
      </c>
      <c r="EC7" s="36">
        <v>7.0000000000000007E-2</v>
      </c>
      <c r="ED7" s="36" t="s">
        <v>101</v>
      </c>
      <c r="EE7" s="36">
        <v>0</v>
      </c>
      <c r="EF7" s="36">
        <v>0</v>
      </c>
      <c r="EG7" s="36">
        <v>0</v>
      </c>
      <c r="EH7" s="36">
        <v>0</v>
      </c>
      <c r="EI7" s="36" t="s">
        <v>101</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松井 浩城</cp:lastModifiedBy>
  <cp:lastPrinted>2016-02-23T00:05:31Z</cp:lastPrinted>
  <dcterms:created xsi:type="dcterms:W3CDTF">2016-02-03T07:49:26Z</dcterms:created>
  <dcterms:modified xsi:type="dcterms:W3CDTF">2016-02-23T00:05:39Z</dcterms:modified>
</cp:coreProperties>
</file>