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<sst xmlns="http://schemas.openxmlformats.org/spreadsheetml/2006/main" count="242" uniqueCount="110">
  <si>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</si>
  <si>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</si>
  <si>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</si>
  <si>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</si>
  <si>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</si>
  <si>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</si>
  <si>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</si>
  <si>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</si>
  <si>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</si>
  <si>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</si>
  <si>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</si>
  <si>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</si>
  <si>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</si>
  <si>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</si>
  <si>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</si>
  <si>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</si>
  <si>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</si>
  <si>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</si>
  <si>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</si>
  <si>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</si>
  <si>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</si>
  <si>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</si>
  <si>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</si>
  <si>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</si>
  <si>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</si>
  <si>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</si>
  <si>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</si>
  <si>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</si>
  <si>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</si>
  <si>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</si>
  <si>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</si>
  <si>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</si>
  <si>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</si>
  <si>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</si>
  <si>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</si>
  <si>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</si>
  <si>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</si>
  <si>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</si>
  <si>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</si>
  <si>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</si>
  <si>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</si>
  <si>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</si>
  <si>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</si>
  <si>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</si>
  <si>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</si>
  <si>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</si>
  <si>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</si>
  <si>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</si>
  <si>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</si>
  <si>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</si>
  <si>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</si>
  <si>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</si>
  <si>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</si>
  <si>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</si>
  <si>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</si>
  <si>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</si>
  <si>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</si>
  <si>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</si>
  <si>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</si>
  <si>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</si>
  <si>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</si>
  <si>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</si>
  <si>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</si>
  <si>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</si>
  <si>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</si>
  <si>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</si>
  <si>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</si>
  <si>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</si>
  <si>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</si>
  <si>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</si>
  <si>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</si>
  <si>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</si>
  <si>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</si>
  <si>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</si>
  <si>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</si>
  <si>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</si>
  <si>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</si>
  <si>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</si>
  <si>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</si>
  <si>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</si>
  <si>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</si>
  <si>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</si>
  <si>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</si>
  <si>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</si>
  <si>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</si>
  <si>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</si>
  <si>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</si>
  <si>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</si>
  <si>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</si>
  <si>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</si>
  <si>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</si>
  <si>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</si>
  <si>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</si>
  <si>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</si>
  <si>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</si>
  <si>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</si>
  <si>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高松市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</si>
  <si>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</si>
  <si>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</si>
  <si>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</si>
  <si>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</si>
  <si>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</si>
  <si>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</si>
  <si>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</si>
  <si>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</si>
  <si>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</si>
  <si>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</si>
  <si>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は旧合併町が行っていた事業で、最も供用開始が早い町で平成１１年度からと公共下水道よりも整備時期が新しいため、現時点では老朽化による、布設替えや改良等は行っていないが、今後は、適正な運営のため、長寿命化計画の策定、効率的な改築、更新等に努める。</t>
    <rPh sb="1" eb="3">
      <t>トクテイ</t>
    </rPh>
    <rPh sb="3" eb="5">
      <t>カンキョウ</t>
    </rPh>
    <rPh sb="5" eb="7">
      <t>ホゼン</t>
    </rPh>
    <rPh sb="7" eb="9">
      <t>コウキョウ</t>
    </rPh>
    <rPh sb="9" eb="12">
      <t>ゲスイドウ</t>
    </rPh>
    <rPh sb="13" eb="14">
      <t>キュウ</t>
    </rPh>
    <rPh sb="14" eb="16">
      <t>ガッペイ</t>
    </rPh>
    <rPh sb="16" eb="17">
      <t>チョウ</t>
    </rPh>
    <rPh sb="18" eb="19">
      <t>オコナ</t>
    </rPh>
    <rPh sb="23" eb="25">
      <t>ジギョウ</t>
    </rPh>
    <rPh sb="27" eb="28">
      <t>モット</t>
    </rPh>
    <rPh sb="29" eb="31">
      <t>キョウヨウ</t>
    </rPh>
    <rPh sb="31" eb="33">
      <t>カイシ</t>
    </rPh>
    <rPh sb="34" eb="35">
      <t>ハヤ</t>
    </rPh>
    <rPh sb="36" eb="37">
      <t>チョウ</t>
    </rPh>
    <rPh sb="38" eb="40">
      <t>ヘイセイ</t>
    </rPh>
    <rPh sb="42" eb="43">
      <t>ネン</t>
    </rPh>
    <rPh sb="43" eb="44">
      <t>ド</t>
    </rPh>
    <rPh sb="47" eb="49">
      <t>コウキョウ</t>
    </rPh>
    <rPh sb="49" eb="51">
      <t>ゲスイ</t>
    </rPh>
    <rPh sb="51" eb="52">
      <t>ドウ</t>
    </rPh>
    <rPh sb="55" eb="57">
      <t>セイビ</t>
    </rPh>
    <rPh sb="57" eb="59">
      <t>ジキ</t>
    </rPh>
    <rPh sb="60" eb="61">
      <t>アタラ</t>
    </rPh>
    <rPh sb="66" eb="69">
      <t>ゲンジテン</t>
    </rPh>
    <rPh sb="71" eb="73">
      <t>ロウキュウ</t>
    </rPh>
    <rPh sb="73" eb="74">
      <t>カ</t>
    </rPh>
    <rPh sb="78" eb="80">
      <t>フセツ</t>
    </rPh>
    <rPh sb="80" eb="81">
      <t>カ</t>
    </rPh>
    <rPh sb="83" eb="85">
      <t>カイリョウ</t>
    </rPh>
    <rPh sb="85" eb="86">
      <t>トウ</t>
    </rPh>
    <rPh sb="87" eb="88">
      <t>オコナ</t>
    </rPh>
    <rPh sb="95" eb="97">
      <t>コンゴ</t>
    </rPh>
    <rPh sb="99" eb="101">
      <t>テキセイ</t>
    </rPh>
    <rPh sb="102" eb="104">
      <t>ウンエイ</t>
    </rPh>
    <rPh sb="108" eb="109">
      <t>チョウ</t>
    </rPh>
    <rPh sb="109" eb="111">
      <t>ジュミョウ</t>
    </rPh>
    <rPh sb="111" eb="112">
      <t>カ</t>
    </rPh>
    <rPh sb="112" eb="114">
      <t>ケイカク</t>
    </rPh>
    <rPh sb="115" eb="117">
      <t>サクテイ</t>
    </rPh>
    <rPh sb="118" eb="120">
      <t>コウリツ</t>
    </rPh>
    <rPh sb="120" eb="121">
      <t>テキ</t>
    </rPh>
    <rPh sb="122" eb="124">
      <t>カイチク</t>
    </rPh>
    <rPh sb="125" eb="127">
      <t>コウシン</t>
    </rPh>
    <rPh sb="127" eb="128">
      <t>トウ</t>
    </rPh>
    <rPh sb="129" eb="130">
      <t>ツト</t>
    </rPh>
    <phoneticPr fontId="4"/>
  </si>
  <si>
    <r>
      <t>　①経常収支比率は、一般会計からの繰入金で収益的収支を合わせていることから、経常収支比率は
１００前後となっている。
　特定環境保全公共下水道においては、汚水処理をしている人口の割合を示す⑧水洗化率が５０％程度と他都市平均と比べても低く、施設規模に対する有収水量の確保が少ないため④企業債残高対事業規模比率は全国平均より上回っており、⑦施設利用率は全国平均よりも下回った数値となっている。
　その結果、有収水量１ｍ</t>
    </r>
    <r>
      <rPr>
        <vertAlign val="superscript"/>
        <sz val="11"/>
        <rFont val="ＭＳ ゴシック"/>
        <family val="3"/>
        <charset val="128"/>
      </rPr>
      <t>３</t>
    </r>
    <r>
      <rPr>
        <sz val="11"/>
        <rFont val="ＭＳ ゴシック"/>
        <family val="3"/>
        <charset val="128"/>
      </rPr>
      <t>あたりの資本費（減価償却費＋支払利息）が高くなっていることから、⑤経費回収率は全国平均を下回っており、⑥汚水処理原価については全国平均を上回っている。
　⑧水洗化率が他団体の平均より大きく下回っている。経営状況を改善させるためにはこの数値の上昇させることが必要であるが、地域的に人口減少や超高齢社会がより進んでいくことが見込まれるため、水洗化率の更なる向上は望みにくく、現状維持に努めることに重点を置くこととする。</t>
    </r>
    <rPh sb="2" eb="4">
      <t>ケイジョウ</t>
    </rPh>
    <rPh sb="4" eb="6">
      <t>シュウシ</t>
    </rPh>
    <rPh sb="6" eb="8">
      <t>ヒリツ</t>
    </rPh>
    <rPh sb="10" eb="12">
      <t>イッパン</t>
    </rPh>
    <rPh sb="12" eb="14">
      <t>カイケイ</t>
    </rPh>
    <rPh sb="17" eb="19">
      <t>クリイレ</t>
    </rPh>
    <rPh sb="19" eb="20">
      <t>キン</t>
    </rPh>
    <rPh sb="21" eb="24">
      <t>シュウエキテキ</t>
    </rPh>
    <rPh sb="24" eb="26">
      <t>シュウシ</t>
    </rPh>
    <rPh sb="27" eb="28">
      <t>ア</t>
    </rPh>
    <rPh sb="38" eb="40">
      <t>ケイジョウ</t>
    </rPh>
    <rPh sb="40" eb="42">
      <t>シュウシ</t>
    </rPh>
    <rPh sb="42" eb="44">
      <t>ヒリツ</t>
    </rPh>
    <rPh sb="49" eb="51">
      <t>ゼンゴ</t>
    </rPh>
    <rPh sb="61" eb="63">
      <t>トクテイ</t>
    </rPh>
    <rPh sb="63" eb="65">
      <t>カンキョウ</t>
    </rPh>
    <rPh sb="65" eb="67">
      <t>ホゼン</t>
    </rPh>
    <rPh sb="67" eb="69">
      <t>コウキョウ</t>
    </rPh>
    <rPh sb="69" eb="72">
      <t>ゲスイドウ</t>
    </rPh>
    <rPh sb="78" eb="80">
      <t>オスイ</t>
    </rPh>
    <rPh sb="80" eb="82">
      <t>ショリ</t>
    </rPh>
    <rPh sb="87" eb="89">
      <t>ジンコウ</t>
    </rPh>
    <rPh sb="90" eb="92">
      <t>ワリアイ</t>
    </rPh>
    <rPh sb="93" eb="94">
      <t>シメ</t>
    </rPh>
    <rPh sb="96" eb="99">
      <t>スイセンカ</t>
    </rPh>
    <rPh sb="99" eb="100">
      <t>リツ</t>
    </rPh>
    <rPh sb="104" eb="106">
      <t>テイド</t>
    </rPh>
    <rPh sb="107" eb="110">
      <t>タトシ</t>
    </rPh>
    <rPh sb="110" eb="112">
      <t>ヘイキン</t>
    </rPh>
    <rPh sb="113" eb="114">
      <t>クラ</t>
    </rPh>
    <rPh sb="117" eb="118">
      <t>ヒク</t>
    </rPh>
    <rPh sb="120" eb="122">
      <t>シセツ</t>
    </rPh>
    <rPh sb="142" eb="144">
      <t>キギョウ</t>
    </rPh>
    <rPh sb="144" eb="145">
      <t>サイ</t>
    </rPh>
    <rPh sb="145" eb="147">
      <t>ザンダカ</t>
    </rPh>
    <rPh sb="147" eb="148">
      <t>タイ</t>
    </rPh>
    <rPh sb="148" eb="150">
      <t>ジギョウ</t>
    </rPh>
    <rPh sb="150" eb="152">
      <t>キボ</t>
    </rPh>
    <rPh sb="152" eb="154">
      <t>ヒリツ</t>
    </rPh>
    <rPh sb="155" eb="157">
      <t>ゼンコク</t>
    </rPh>
    <rPh sb="157" eb="159">
      <t>ヘイキン</t>
    </rPh>
    <rPh sb="161" eb="163">
      <t>ウワマワ</t>
    </rPh>
    <rPh sb="169" eb="171">
      <t>シセツ</t>
    </rPh>
    <rPh sb="171" eb="174">
      <t>リヨウリツ</t>
    </rPh>
    <rPh sb="175" eb="177">
      <t>ゼンコク</t>
    </rPh>
    <rPh sb="177" eb="179">
      <t>ヘイキン</t>
    </rPh>
    <rPh sb="182" eb="184">
      <t>シタマワ</t>
    </rPh>
    <rPh sb="186" eb="188">
      <t>スウチ</t>
    </rPh>
    <rPh sb="199" eb="201">
      <t>ケッカ</t>
    </rPh>
    <rPh sb="202" eb="203">
      <t>ユウ</t>
    </rPh>
    <rPh sb="203" eb="204">
      <t>シュウ</t>
    </rPh>
    <rPh sb="204" eb="206">
      <t>スイリョウ</t>
    </rPh>
    <rPh sb="213" eb="215">
      <t>シホン</t>
    </rPh>
    <rPh sb="215" eb="216">
      <t>ヒ</t>
    </rPh>
    <rPh sb="217" eb="219">
      <t>ゲンカ</t>
    </rPh>
    <rPh sb="219" eb="221">
      <t>ショウキャク</t>
    </rPh>
    <rPh sb="221" eb="222">
      <t>ヒ</t>
    </rPh>
    <rPh sb="223" eb="225">
      <t>シハライ</t>
    </rPh>
    <rPh sb="225" eb="227">
      <t>リソク</t>
    </rPh>
    <rPh sb="229" eb="230">
      <t>タカ</t>
    </rPh>
    <rPh sb="242" eb="244">
      <t>ケイヒ</t>
    </rPh>
    <rPh sb="244" eb="246">
      <t>カイシュウ</t>
    </rPh>
    <rPh sb="246" eb="247">
      <t>リツ</t>
    </rPh>
    <rPh sb="248" eb="250">
      <t>ゼンコク</t>
    </rPh>
    <rPh sb="250" eb="252">
      <t>ヘイキン</t>
    </rPh>
    <rPh sb="253" eb="255">
      <t>シタマワ</t>
    </rPh>
    <rPh sb="261" eb="263">
      <t>オスイ</t>
    </rPh>
    <rPh sb="263" eb="265">
      <t>ショリ</t>
    </rPh>
    <rPh sb="265" eb="267">
      <t>ゲンカ</t>
    </rPh>
    <rPh sb="272" eb="274">
      <t>ゼンコク</t>
    </rPh>
    <rPh sb="274" eb="276">
      <t>ヘイキン</t>
    </rPh>
    <rPh sb="277" eb="278">
      <t>ウエ</t>
    </rPh>
    <rPh sb="354" eb="355">
      <t>チョウ</t>
    </rPh>
    <rPh sb="357" eb="359">
      <t>シャカイ</t>
    </rPh>
    <phoneticPr fontId="4"/>
  </si>
  <si>
    <t xml:space="preserve">　管渠の整備はほぼ完了し、今後は維持管理にシフトすることから、下水道台帳の整備等を進め、適切な事業運営に努める。また、効率的・効果的な普及促進活動を行い、下水道未接続世帯の早期解消を図り、収入の確保にも努める。特定環境保全公共下水道の場合、比較的人口密集率が少ない地域が多いことから、公共下水道以上に適切な管渠の維持、修繕計画が求められる。
</t>
    <rPh sb="1" eb="3">
      <t>カンキョ</t>
    </rPh>
    <rPh sb="4" eb="6">
      <t>セイビ</t>
    </rPh>
    <rPh sb="9" eb="11">
      <t>カンリョウ</t>
    </rPh>
    <rPh sb="13" eb="15">
      <t>コンゴ</t>
    </rPh>
    <rPh sb="16" eb="18">
      <t>イジ</t>
    </rPh>
    <rPh sb="18" eb="20">
      <t>カンリ</t>
    </rPh>
    <rPh sb="31" eb="34">
      <t>ゲスイドウ</t>
    </rPh>
    <rPh sb="34" eb="36">
      <t>ダイチョウ</t>
    </rPh>
    <rPh sb="37" eb="39">
      <t>セイビ</t>
    </rPh>
    <rPh sb="39" eb="40">
      <t>トウ</t>
    </rPh>
    <rPh sb="41" eb="42">
      <t>スス</t>
    </rPh>
    <rPh sb="44" eb="46">
      <t>テキセツ</t>
    </rPh>
    <rPh sb="47" eb="49">
      <t>ジギョウ</t>
    </rPh>
    <rPh sb="49" eb="51">
      <t>ウンエイ</t>
    </rPh>
    <rPh sb="52" eb="53">
      <t>ツト</t>
    </rPh>
    <rPh sb="59" eb="62">
      <t>コウリツテキ</t>
    </rPh>
    <rPh sb="63" eb="66">
      <t>コウカテキ</t>
    </rPh>
    <rPh sb="67" eb="69">
      <t>フキュウ</t>
    </rPh>
    <rPh sb="69" eb="71">
      <t>ソクシン</t>
    </rPh>
    <rPh sb="71" eb="73">
      <t>カツドウ</t>
    </rPh>
    <rPh sb="74" eb="75">
      <t>オコナ</t>
    </rPh>
    <rPh sb="77" eb="80">
      <t>ゲスイドウ</t>
    </rPh>
    <rPh sb="80" eb="83">
      <t>ミセツゾク</t>
    </rPh>
    <rPh sb="83" eb="85">
      <t>セタイ</t>
    </rPh>
    <rPh sb="86" eb="88">
      <t>ソウキ</t>
    </rPh>
    <rPh sb="88" eb="90">
      <t>カイショウ</t>
    </rPh>
    <rPh sb="91" eb="92">
      <t>ハカ</t>
    </rPh>
    <rPh sb="94" eb="96">
      <t>シュウニュウ</t>
    </rPh>
    <rPh sb="97" eb="99">
      <t>カクホ</t>
    </rPh>
    <rPh sb="101" eb="102">
      <t>ツト</t>
    </rPh>
    <rPh sb="117" eb="119">
      <t>バアイ</t>
    </rPh>
    <rPh sb="120" eb="123">
      <t>ヒカクテキ</t>
    </rPh>
    <rPh sb="123" eb="125">
      <t>ジンコウ</t>
    </rPh>
    <rPh sb="125" eb="127">
      <t>ミッシュウ</t>
    </rPh>
    <rPh sb="127" eb="128">
      <t>リツ</t>
    </rPh>
    <rPh sb="129" eb="130">
      <t>スク</t>
    </rPh>
    <rPh sb="132" eb="134">
      <t>チイキ</t>
    </rPh>
    <rPh sb="135" eb="136">
      <t>オオ</t>
    </rPh>
    <rPh sb="142" eb="144">
      <t>コウキョウ</t>
    </rPh>
    <rPh sb="146" eb="147">
      <t>ドウ</t>
    </rPh>
    <rPh sb="150" eb="152">
      <t>テキセツ</t>
    </rPh>
    <rPh sb="153" eb="155">
      <t>カンキョ</t>
    </rPh>
    <rPh sb="156" eb="158">
      <t>イジ</t>
    </rPh>
    <rPh sb="159" eb="161">
      <t>シュウゼン</t>
    </rPh>
    <rPh sb="161" eb="163">
      <t>ケイカク</t>
    </rPh>
    <rPh sb="164" eb="165">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</si>
</sst>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46077568"/>
        <c:axId val="1465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146077568"/>
        <c:axId val="146535168"/>
      </c:lineChart>
      <c:dateAx>
        <c:axId val="146077568"/>
        <c:scaling>
          <c:orientation val="minMax"/>
        </c:scaling>
        <c:delete val="1"/>
        <c:axPos val="b"/>
        <c:numFmt formatCode="ge" sourceLinked="1"/>
        <c:majorTickMark val="none"/>
        <c:minorTickMark val="none"/>
        <c:tickLblPos val="none"/>
        <c:crossAx val="146535168"/>
        <c:crosses val="autoZero"/>
        <c:auto val="1"/>
        <c:lblOffset val="100"/>
        <c:baseTimeUnit val="years"/>
      </c:dateAx>
      <c:valAx>
        <c:axId val="1465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26.4</c:v>
                </c:pt>
                <c:pt idx="2">
                  <c:v>26.4</c:v>
                </c:pt>
                <c:pt idx="3">
                  <c:v>26.63</c:v>
                </c:pt>
                <c:pt idx="4">
                  <c:v>26.86</c:v>
                </c:pt>
              </c:numCache>
            </c:numRef>
          </c:val>
        </c:ser>
        <c:dLbls>
          <c:showLegendKey val="0"/>
          <c:showVal val="0"/>
          <c:showCatName val="0"/>
          <c:showSerName val="0"/>
          <c:showPercent val="0"/>
          <c:showBubbleSize val="0"/>
        </c:dLbls>
        <c:gapWidth val="150"/>
        <c:axId val="146299520"/>
        <c:axId val="1463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146299520"/>
        <c:axId val="146322176"/>
      </c:lineChart>
      <c:dateAx>
        <c:axId val="146299520"/>
        <c:scaling>
          <c:orientation val="minMax"/>
        </c:scaling>
        <c:delete val="1"/>
        <c:axPos val="b"/>
        <c:numFmt formatCode="ge" sourceLinked="1"/>
        <c:majorTickMark val="none"/>
        <c:minorTickMark val="none"/>
        <c:tickLblPos val="none"/>
        <c:crossAx val="146322176"/>
        <c:crosses val="autoZero"/>
        <c:auto val="1"/>
        <c:lblOffset val="100"/>
        <c:baseTimeUnit val="years"/>
      </c:dateAx>
      <c:valAx>
        <c:axId val="1463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51.48</c:v>
                </c:pt>
                <c:pt idx="2">
                  <c:v>51.78</c:v>
                </c:pt>
                <c:pt idx="3">
                  <c:v>53.4</c:v>
                </c:pt>
                <c:pt idx="4">
                  <c:v>53.56</c:v>
                </c:pt>
              </c:numCache>
            </c:numRef>
          </c:val>
        </c:ser>
        <c:dLbls>
          <c:showLegendKey val="0"/>
          <c:showVal val="0"/>
          <c:showCatName val="0"/>
          <c:showSerName val="0"/>
          <c:showPercent val="0"/>
          <c:showBubbleSize val="0"/>
        </c:dLbls>
        <c:gapWidth val="150"/>
        <c:axId val="146413824"/>
        <c:axId val="1464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146413824"/>
        <c:axId val="146416000"/>
      </c:lineChart>
      <c:dateAx>
        <c:axId val="146413824"/>
        <c:scaling>
          <c:orientation val="minMax"/>
        </c:scaling>
        <c:delete val="1"/>
        <c:axPos val="b"/>
        <c:numFmt formatCode="ge" sourceLinked="1"/>
        <c:majorTickMark val="none"/>
        <c:minorTickMark val="none"/>
        <c:tickLblPos val="none"/>
        <c:crossAx val="146416000"/>
        <c:crosses val="autoZero"/>
        <c:auto val="1"/>
        <c:lblOffset val="100"/>
        <c:baseTimeUnit val="years"/>
      </c:dateAx>
      <c:valAx>
        <c:axId val="1464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c:v>
                </c:pt>
                <c:pt idx="2">
                  <c:v>100</c:v>
                </c:pt>
                <c:pt idx="3">
                  <c:v>100</c:v>
                </c:pt>
                <c:pt idx="4">
                  <c:v>100.21</c:v>
                </c:pt>
              </c:numCache>
            </c:numRef>
          </c:val>
        </c:ser>
        <c:dLbls>
          <c:showLegendKey val="0"/>
          <c:showVal val="0"/>
          <c:showCatName val="0"/>
          <c:showSerName val="0"/>
          <c:showPercent val="0"/>
          <c:showBubbleSize val="0"/>
        </c:dLbls>
        <c:gapWidth val="150"/>
        <c:axId val="206049280"/>
        <c:axId val="210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93.66</c:v>
                </c:pt>
                <c:pt idx="2">
                  <c:v>93.85</c:v>
                </c:pt>
                <c:pt idx="3">
                  <c:v>95.59</c:v>
                </c:pt>
                <c:pt idx="4">
                  <c:v>101.24</c:v>
                </c:pt>
              </c:numCache>
            </c:numRef>
          </c:val>
          <c:smooth val="0"/>
        </c:ser>
        <c:dLbls>
          <c:showLegendKey val="0"/>
          <c:showVal val="0"/>
          <c:showCatName val="0"/>
          <c:showSerName val="0"/>
          <c:showPercent val="0"/>
          <c:showBubbleSize val="0"/>
        </c:dLbls>
        <c:marker val="1"/>
        <c:smooth val="0"/>
        <c:axId val="206049280"/>
        <c:axId val="210560128"/>
      </c:lineChart>
      <c:dateAx>
        <c:axId val="206049280"/>
        <c:scaling>
          <c:orientation val="minMax"/>
        </c:scaling>
        <c:delete val="1"/>
        <c:axPos val="b"/>
        <c:numFmt formatCode="ge" sourceLinked="1"/>
        <c:majorTickMark val="none"/>
        <c:minorTickMark val="none"/>
        <c:tickLblPos val="none"/>
        <c:crossAx val="210560128"/>
        <c:crosses val="autoZero"/>
        <c:auto val="1"/>
        <c:lblOffset val="100"/>
        <c:baseTimeUnit val="years"/>
      </c:dateAx>
      <c:valAx>
        <c:axId val="2105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1.62</c:v>
                </c:pt>
                <c:pt idx="2">
                  <c:v>3.23</c:v>
                </c:pt>
                <c:pt idx="3">
                  <c:v>4.76</c:v>
                </c:pt>
                <c:pt idx="4">
                  <c:v>11.12</c:v>
                </c:pt>
              </c:numCache>
            </c:numRef>
          </c:val>
        </c:ser>
        <c:dLbls>
          <c:showLegendKey val="0"/>
          <c:showVal val="0"/>
          <c:showCatName val="0"/>
          <c:showSerName val="0"/>
          <c:showPercent val="0"/>
          <c:showBubbleSize val="0"/>
        </c:dLbls>
        <c:gapWidth val="150"/>
        <c:axId val="97728000"/>
        <c:axId val="977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7.58</c:v>
                </c:pt>
                <c:pt idx="2">
                  <c:v>6.5</c:v>
                </c:pt>
                <c:pt idx="3">
                  <c:v>6.66</c:v>
                </c:pt>
                <c:pt idx="4">
                  <c:v>22.34</c:v>
                </c:pt>
              </c:numCache>
            </c:numRef>
          </c:val>
          <c:smooth val="0"/>
        </c:ser>
        <c:dLbls>
          <c:showLegendKey val="0"/>
          <c:showVal val="0"/>
          <c:showCatName val="0"/>
          <c:showSerName val="0"/>
          <c:showPercent val="0"/>
          <c:showBubbleSize val="0"/>
        </c:dLbls>
        <c:marker val="1"/>
        <c:smooth val="0"/>
        <c:axId val="97728000"/>
        <c:axId val="97729920"/>
      </c:lineChart>
      <c:dateAx>
        <c:axId val="97728000"/>
        <c:scaling>
          <c:orientation val="minMax"/>
        </c:scaling>
        <c:delete val="1"/>
        <c:axPos val="b"/>
        <c:numFmt formatCode="ge" sourceLinked="1"/>
        <c:majorTickMark val="none"/>
        <c:minorTickMark val="none"/>
        <c:tickLblPos val="none"/>
        <c:crossAx val="97729920"/>
        <c:crosses val="autoZero"/>
        <c:auto val="1"/>
        <c:lblOffset val="100"/>
        <c:baseTimeUnit val="years"/>
      </c:dateAx>
      <c:valAx>
        <c:axId val="977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7748096"/>
        <c:axId val="977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748096"/>
        <c:axId val="97750016"/>
      </c:lineChart>
      <c:dateAx>
        <c:axId val="97748096"/>
        <c:scaling>
          <c:orientation val="minMax"/>
        </c:scaling>
        <c:delete val="1"/>
        <c:axPos val="b"/>
        <c:numFmt formatCode="ge" sourceLinked="1"/>
        <c:majorTickMark val="none"/>
        <c:minorTickMark val="none"/>
        <c:tickLblPos val="none"/>
        <c:crossAx val="97750016"/>
        <c:crosses val="autoZero"/>
        <c:auto val="1"/>
        <c:lblOffset val="100"/>
        <c:baseTimeUnit val="years"/>
      </c:dateAx>
      <c:valAx>
        <c:axId val="977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7760000"/>
        <c:axId val="977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143.69</c:v>
                </c:pt>
                <c:pt idx="2">
                  <c:v>99.89</c:v>
                </c:pt>
                <c:pt idx="3">
                  <c:v>137.81</c:v>
                </c:pt>
                <c:pt idx="4">
                  <c:v>184.13</c:v>
                </c:pt>
              </c:numCache>
            </c:numRef>
          </c:val>
          <c:smooth val="0"/>
        </c:ser>
        <c:dLbls>
          <c:showLegendKey val="0"/>
          <c:showVal val="0"/>
          <c:showCatName val="0"/>
          <c:showSerName val="0"/>
          <c:showPercent val="0"/>
          <c:showBubbleSize val="0"/>
        </c:dLbls>
        <c:marker val="1"/>
        <c:smooth val="0"/>
        <c:axId val="97760000"/>
        <c:axId val="97761920"/>
      </c:lineChart>
      <c:dateAx>
        <c:axId val="97760000"/>
        <c:scaling>
          <c:orientation val="minMax"/>
        </c:scaling>
        <c:delete val="1"/>
        <c:axPos val="b"/>
        <c:numFmt formatCode="ge" sourceLinked="1"/>
        <c:majorTickMark val="none"/>
        <c:minorTickMark val="none"/>
        <c:tickLblPos val="none"/>
        <c:crossAx val="97761920"/>
        <c:crosses val="autoZero"/>
        <c:auto val="1"/>
        <c:lblOffset val="100"/>
        <c:baseTimeUnit val="years"/>
      </c:dateAx>
      <c:valAx>
        <c:axId val="977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115.12</c:v>
                </c:pt>
                <c:pt idx="2">
                  <c:v>104.93</c:v>
                </c:pt>
                <c:pt idx="3">
                  <c:v>1421.74</c:v>
                </c:pt>
                <c:pt idx="4">
                  <c:v>56.12</c:v>
                </c:pt>
              </c:numCache>
            </c:numRef>
          </c:val>
        </c:ser>
        <c:dLbls>
          <c:showLegendKey val="0"/>
          <c:showVal val="0"/>
          <c:showCatName val="0"/>
          <c:showSerName val="0"/>
          <c:showPercent val="0"/>
          <c:showBubbleSize val="0"/>
        </c:dLbls>
        <c:gapWidth val="150"/>
        <c:axId val="146035072"/>
        <c:axId val="1460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199.45</c:v>
                </c:pt>
                <c:pt idx="2">
                  <c:v>209.18</c:v>
                </c:pt>
                <c:pt idx="3">
                  <c:v>189.4</c:v>
                </c:pt>
                <c:pt idx="4">
                  <c:v>63.22</c:v>
                </c:pt>
              </c:numCache>
            </c:numRef>
          </c:val>
          <c:smooth val="0"/>
        </c:ser>
        <c:dLbls>
          <c:showLegendKey val="0"/>
          <c:showVal val="0"/>
          <c:showCatName val="0"/>
          <c:showSerName val="0"/>
          <c:showPercent val="0"/>
          <c:showBubbleSize val="0"/>
        </c:dLbls>
        <c:marker val="1"/>
        <c:smooth val="0"/>
        <c:axId val="146035072"/>
        <c:axId val="146036992"/>
      </c:lineChart>
      <c:dateAx>
        <c:axId val="146035072"/>
        <c:scaling>
          <c:orientation val="minMax"/>
        </c:scaling>
        <c:delete val="1"/>
        <c:axPos val="b"/>
        <c:numFmt formatCode="ge" sourceLinked="1"/>
        <c:majorTickMark val="none"/>
        <c:minorTickMark val="none"/>
        <c:tickLblPos val="none"/>
        <c:crossAx val="146036992"/>
        <c:crosses val="autoZero"/>
        <c:auto val="1"/>
        <c:lblOffset val="100"/>
        <c:baseTimeUnit val="years"/>
      </c:dateAx>
      <c:valAx>
        <c:axId val="1460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6057.72</c:v>
                </c:pt>
                <c:pt idx="2">
                  <c:v>6225.63</c:v>
                </c:pt>
                <c:pt idx="3">
                  <c:v>6738.91</c:v>
                </c:pt>
                <c:pt idx="4">
                  <c:v>5845.7</c:v>
                </c:pt>
              </c:numCache>
            </c:numRef>
          </c:val>
        </c:ser>
        <c:dLbls>
          <c:showLegendKey val="0"/>
          <c:showVal val="0"/>
          <c:showCatName val="0"/>
          <c:showSerName val="0"/>
          <c:showPercent val="0"/>
          <c:showBubbleSize val="0"/>
        </c:dLbls>
        <c:gapWidth val="150"/>
        <c:axId val="146046976"/>
        <c:axId val="1460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146046976"/>
        <c:axId val="146048896"/>
      </c:lineChart>
      <c:dateAx>
        <c:axId val="146046976"/>
        <c:scaling>
          <c:orientation val="minMax"/>
        </c:scaling>
        <c:delete val="1"/>
        <c:axPos val="b"/>
        <c:numFmt formatCode="ge" sourceLinked="1"/>
        <c:majorTickMark val="none"/>
        <c:minorTickMark val="none"/>
        <c:tickLblPos val="none"/>
        <c:crossAx val="146048896"/>
        <c:crosses val="autoZero"/>
        <c:auto val="1"/>
        <c:lblOffset val="100"/>
        <c:baseTimeUnit val="years"/>
      </c:dateAx>
      <c:valAx>
        <c:axId val="1460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30.57</c:v>
                </c:pt>
                <c:pt idx="2">
                  <c:v>28.78</c:v>
                </c:pt>
                <c:pt idx="3">
                  <c:v>24.9</c:v>
                </c:pt>
                <c:pt idx="4">
                  <c:v>29.03</c:v>
                </c:pt>
              </c:numCache>
            </c:numRef>
          </c:val>
        </c:ser>
        <c:dLbls>
          <c:showLegendKey val="0"/>
          <c:showVal val="0"/>
          <c:showCatName val="0"/>
          <c:showSerName val="0"/>
          <c:showPercent val="0"/>
          <c:showBubbleSize val="0"/>
        </c:dLbls>
        <c:gapWidth val="150"/>
        <c:axId val="146075008"/>
        <c:axId val="1461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146075008"/>
        <c:axId val="146179584"/>
      </c:lineChart>
      <c:dateAx>
        <c:axId val="146075008"/>
        <c:scaling>
          <c:orientation val="minMax"/>
        </c:scaling>
        <c:delete val="1"/>
        <c:axPos val="b"/>
        <c:numFmt formatCode="ge" sourceLinked="1"/>
        <c:majorTickMark val="none"/>
        <c:minorTickMark val="none"/>
        <c:tickLblPos val="none"/>
        <c:crossAx val="146179584"/>
        <c:crosses val="autoZero"/>
        <c:auto val="1"/>
        <c:lblOffset val="100"/>
        <c:baseTimeUnit val="years"/>
      </c:dateAx>
      <c:valAx>
        <c:axId val="1461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481.5</c:v>
                </c:pt>
                <c:pt idx="2">
                  <c:v>510.06</c:v>
                </c:pt>
                <c:pt idx="3">
                  <c:v>515.20000000000005</c:v>
                </c:pt>
                <c:pt idx="4">
                  <c:v>504.08</c:v>
                </c:pt>
              </c:numCache>
            </c:numRef>
          </c:val>
        </c:ser>
        <c:dLbls>
          <c:showLegendKey val="0"/>
          <c:showVal val="0"/>
          <c:showCatName val="0"/>
          <c:showSerName val="0"/>
          <c:showPercent val="0"/>
          <c:showBubbleSize val="0"/>
        </c:dLbls>
        <c:gapWidth val="150"/>
        <c:axId val="146209792"/>
        <c:axId val="1462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146209792"/>
        <c:axId val="146285696"/>
      </c:lineChart>
      <c:dateAx>
        <c:axId val="146209792"/>
        <c:scaling>
          <c:orientation val="minMax"/>
        </c:scaling>
        <c:delete val="1"/>
        <c:axPos val="b"/>
        <c:numFmt formatCode="ge" sourceLinked="1"/>
        <c:majorTickMark val="none"/>
        <c:minorTickMark val="none"/>
        <c:tickLblPos val="none"/>
        <c:crossAx val="146285696"/>
        <c:crosses val="autoZero"/>
        <c:auto val="1"/>
        <c:lblOffset val="100"/>
        <c:baseTimeUnit val="years"/>
      </c:dateAx>
      <c:valAx>
        <c:axId val="1462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64" zoomScaleNormal="100" workbookViewId="0">
      <selection activeCell="CC75" sqref="CC75:CD7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香川県　高松市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429276</v>
      </c>
      <c r="AM8" s="47"/>
      <c r="AN8" s="47"/>
      <c r="AO8" s="47"/>
      <c r="AP8" s="47"/>
      <c r="AQ8" s="47"/>
      <c r="AR8" s="47"/>
      <c r="AS8" s="47"/>
      <c r="AT8" s="43">
        <f>データ!S6</f>
        <v>375.41</v>
      </c>
      <c r="AU8" s="43"/>
      <c r="AV8" s="43"/>
      <c r="AW8" s="43"/>
      <c r="AX8" s="43"/>
      <c r="AY8" s="43"/>
      <c r="AZ8" s="43"/>
      <c r="BA8" s="43"/>
      <c r="BB8" s="43">
        <f>データ!T6</f>
        <v>1143.49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44.61</v>
      </c>
      <c r="J10" s="43"/>
      <c r="K10" s="43"/>
      <c r="L10" s="43"/>
      <c r="M10" s="43"/>
      <c r="N10" s="43"/>
      <c r="O10" s="43"/>
      <c r="P10" s="43">
        <f>データ!O6</f>
        <v>2.2799999999999998</v>
      </c>
      <c r="Q10" s="43"/>
      <c r="R10" s="43"/>
      <c r="S10" s="43"/>
      <c r="T10" s="43"/>
      <c r="U10" s="43"/>
      <c r="V10" s="43"/>
      <c r="W10" s="43">
        <f>データ!P6</f>
        <v>100</v>
      </c>
      <c r="X10" s="43"/>
      <c r="Y10" s="43"/>
      <c r="Z10" s="43"/>
      <c r="AA10" s="43"/>
      <c r="AB10" s="43"/>
      <c r="AC10" s="43"/>
      <c r="AD10" s="47">
        <f>データ!Q6</f>
        <v>2461</v>
      </c>
      <c r="AE10" s="47"/>
      <c r="AF10" s="47"/>
      <c r="AG10" s="47"/>
      <c r="AH10" s="47"/>
      <c r="AI10" s="47"/>
      <c r="AJ10" s="47"/>
      <c r="AK10" s="2"/>
      <c r="AL10" s="47">
        <f>データ!U6</f>
        <v>9748</v>
      </c>
      <c r="AM10" s="47"/>
      <c r="AN10" s="47"/>
      <c r="AO10" s="47"/>
      <c r="AP10" s="47"/>
      <c r="AQ10" s="47"/>
      <c r="AR10" s="47"/>
      <c r="AS10" s="47"/>
      <c r="AT10" s="43">
        <f>データ!V6</f>
        <v>4.1399999999999997</v>
      </c>
      <c r="AU10" s="43"/>
      <c r="AV10" s="43"/>
      <c r="AW10" s="43"/>
      <c r="AX10" s="43"/>
      <c r="AY10" s="43"/>
      <c r="AZ10" s="43"/>
      <c r="BA10" s="43"/>
      <c r="BB10" s="43">
        <f>データ!W6</f>
        <v>2354.59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73"/>
      <c r="BN47" s="73"/>
      <c r="BO47" s="73"/>
      <c r="BP47" s="73"/>
      <c r="BQ47" s="73"/>
      <c r="BR47" s="73"/>
      <c r="BS47" s="73"/>
      <c r="BT47" s="73"/>
      <c r="BU47" s="73"/>
      <c r="BV47" s="73"/>
      <c r="BW47" s="73"/>
      <c r="BX47" s="73"/>
      <c r="BY47" s="73"/>
      <c r="BZ47" s="7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3"/>
      <c r="BN48" s="73"/>
      <c r="BO48" s="73"/>
      <c r="BP48" s="73"/>
      <c r="BQ48" s="73"/>
      <c r="BR48" s="73"/>
      <c r="BS48" s="73"/>
      <c r="BT48" s="73"/>
      <c r="BU48" s="73"/>
      <c r="BV48" s="73"/>
      <c r="BW48" s="73"/>
      <c r="BX48" s="73"/>
      <c r="BY48" s="73"/>
      <c r="BZ48" s="7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3"/>
      <c r="BN49" s="73"/>
      <c r="BO49" s="73"/>
      <c r="BP49" s="73"/>
      <c r="BQ49" s="73"/>
      <c r="BR49" s="73"/>
      <c r="BS49" s="73"/>
      <c r="BT49" s="73"/>
      <c r="BU49" s="73"/>
      <c r="BV49" s="73"/>
      <c r="BW49" s="73"/>
      <c r="BX49" s="73"/>
      <c r="BY49" s="73"/>
      <c r="BZ49" s="7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3"/>
      <c r="BN50" s="73"/>
      <c r="BO50" s="73"/>
      <c r="BP50" s="73"/>
      <c r="BQ50" s="73"/>
      <c r="BR50" s="73"/>
      <c r="BS50" s="73"/>
      <c r="BT50" s="73"/>
      <c r="BU50" s="73"/>
      <c r="BV50" s="73"/>
      <c r="BW50" s="73"/>
      <c r="BX50" s="73"/>
      <c r="BY50" s="73"/>
      <c r="BZ50" s="7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3"/>
      <c r="BN51" s="73"/>
      <c r="BO51" s="73"/>
      <c r="BP51" s="73"/>
      <c r="BQ51" s="73"/>
      <c r="BR51" s="73"/>
      <c r="BS51" s="73"/>
      <c r="BT51" s="73"/>
      <c r="BU51" s="73"/>
      <c r="BV51" s="73"/>
      <c r="BW51" s="73"/>
      <c r="BX51" s="73"/>
      <c r="BY51" s="73"/>
      <c r="BZ51" s="7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3"/>
      <c r="BN52" s="73"/>
      <c r="BO52" s="73"/>
      <c r="BP52" s="73"/>
      <c r="BQ52" s="73"/>
      <c r="BR52" s="73"/>
      <c r="BS52" s="73"/>
      <c r="BT52" s="73"/>
      <c r="BU52" s="73"/>
      <c r="BV52" s="73"/>
      <c r="BW52" s="73"/>
      <c r="BX52" s="73"/>
      <c r="BY52" s="73"/>
      <c r="BZ52" s="7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3"/>
      <c r="BN53" s="73"/>
      <c r="BO53" s="73"/>
      <c r="BP53" s="73"/>
      <c r="BQ53" s="73"/>
      <c r="BR53" s="73"/>
      <c r="BS53" s="73"/>
      <c r="BT53" s="73"/>
      <c r="BU53" s="73"/>
      <c r="BV53" s="73"/>
      <c r="BW53" s="73"/>
      <c r="BX53" s="73"/>
      <c r="BY53" s="73"/>
      <c r="BZ53" s="7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3"/>
      <c r="BN54" s="73"/>
      <c r="BO54" s="73"/>
      <c r="BP54" s="73"/>
      <c r="BQ54" s="73"/>
      <c r="BR54" s="73"/>
      <c r="BS54" s="73"/>
      <c r="BT54" s="73"/>
      <c r="BU54" s="73"/>
      <c r="BV54" s="73"/>
      <c r="BW54" s="73"/>
      <c r="BX54" s="73"/>
      <c r="BY54" s="73"/>
      <c r="BZ54" s="7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3"/>
      <c r="BN55" s="73"/>
      <c r="BO55" s="73"/>
      <c r="BP55" s="73"/>
      <c r="BQ55" s="73"/>
      <c r="BR55" s="73"/>
      <c r="BS55" s="73"/>
      <c r="BT55" s="73"/>
      <c r="BU55" s="73"/>
      <c r="BV55" s="73"/>
      <c r="BW55" s="73"/>
      <c r="BX55" s="73"/>
      <c r="BY55" s="73"/>
      <c r="BZ55" s="74"/>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5"/>
      <c r="BM56" s="73"/>
      <c r="BN56" s="73"/>
      <c r="BO56" s="73"/>
      <c r="BP56" s="73"/>
      <c r="BQ56" s="73"/>
      <c r="BR56" s="73"/>
      <c r="BS56" s="73"/>
      <c r="BT56" s="73"/>
      <c r="BU56" s="73"/>
      <c r="BV56" s="73"/>
      <c r="BW56" s="73"/>
      <c r="BX56" s="73"/>
      <c r="BY56" s="73"/>
      <c r="BZ56" s="74"/>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5"/>
      <c r="BM57" s="73"/>
      <c r="BN57" s="73"/>
      <c r="BO57" s="73"/>
      <c r="BP57" s="73"/>
      <c r="BQ57" s="73"/>
      <c r="BR57" s="73"/>
      <c r="BS57" s="73"/>
      <c r="BT57" s="73"/>
      <c r="BU57" s="73"/>
      <c r="BV57" s="73"/>
      <c r="BW57" s="73"/>
      <c r="BX57" s="73"/>
      <c r="BY57" s="73"/>
      <c r="BZ57" s="7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3"/>
      <c r="BN58" s="73"/>
      <c r="BO58" s="73"/>
      <c r="BP58" s="73"/>
      <c r="BQ58" s="73"/>
      <c r="BR58" s="73"/>
      <c r="BS58" s="73"/>
      <c r="BT58" s="73"/>
      <c r="BU58" s="73"/>
      <c r="BV58" s="73"/>
      <c r="BW58" s="73"/>
      <c r="BX58" s="73"/>
      <c r="BY58" s="73"/>
      <c r="BZ58" s="7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3"/>
      <c r="BN59" s="73"/>
      <c r="BO59" s="73"/>
      <c r="BP59" s="73"/>
      <c r="BQ59" s="73"/>
      <c r="BR59" s="73"/>
      <c r="BS59" s="73"/>
      <c r="BT59" s="73"/>
      <c r="BU59" s="73"/>
      <c r="BV59" s="73"/>
      <c r="BW59" s="73"/>
      <c r="BX59" s="73"/>
      <c r="BY59" s="73"/>
      <c r="BZ59" s="74"/>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3"/>
      <c r="BN60" s="73"/>
      <c r="BO60" s="73"/>
      <c r="BP60" s="73"/>
      <c r="BQ60" s="73"/>
      <c r="BR60" s="73"/>
      <c r="BS60" s="73"/>
      <c r="BT60" s="73"/>
      <c r="BU60" s="73"/>
      <c r="BV60" s="73"/>
      <c r="BW60" s="73"/>
      <c r="BX60" s="73"/>
      <c r="BY60" s="73"/>
      <c r="BZ60" s="74"/>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3"/>
      <c r="BN61" s="73"/>
      <c r="BO61" s="73"/>
      <c r="BP61" s="73"/>
      <c r="BQ61" s="73"/>
      <c r="BR61" s="73"/>
      <c r="BS61" s="73"/>
      <c r="BT61" s="73"/>
      <c r="BU61" s="73"/>
      <c r="BV61" s="73"/>
      <c r="BW61" s="73"/>
      <c r="BX61" s="73"/>
      <c r="BY61" s="73"/>
      <c r="BZ61" s="7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3"/>
      <c r="BN62" s="73"/>
      <c r="BO62" s="73"/>
      <c r="BP62" s="73"/>
      <c r="BQ62" s="73"/>
      <c r="BR62" s="73"/>
      <c r="BS62" s="73"/>
      <c r="BT62" s="73"/>
      <c r="BU62" s="73"/>
      <c r="BV62" s="73"/>
      <c r="BW62" s="73"/>
      <c r="BX62" s="73"/>
      <c r="BY62" s="73"/>
      <c r="BZ62" s="7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372013</v>
      </c>
      <c r="D6" s="31">
        <f t="shared" si="3"/>
        <v>46</v>
      </c>
      <c r="E6" s="31">
        <f t="shared" si="3"/>
        <v>17</v>
      </c>
      <c r="F6" s="31">
        <f t="shared" si="3"/>
        <v>4</v>
      </c>
      <c r="G6" s="31">
        <f t="shared" si="3"/>
        <v>0</v>
      </c>
      <c r="H6" s="31" t="str">
        <f t="shared" si="3"/>
        <v>香川県　高松市</v>
      </c>
      <c r="I6" s="31" t="str">
        <f t="shared" si="3"/>
        <v>法適用</v>
      </c>
      <c r="J6" s="31" t="str">
        <f t="shared" si="3"/>
        <v>下水道事業</v>
      </c>
      <c r="K6" s="31" t="str">
        <f t="shared" si="3"/>
        <v>特定環境保全公共下水道</v>
      </c>
      <c r="L6" s="31" t="str">
        <f t="shared" si="3"/>
        <v>D2</v>
      </c>
      <c r="M6" s="32" t="str">
        <f t="shared" si="3"/>
        <v>-</v>
      </c>
      <c r="N6" s="32">
        <f t="shared" si="3"/>
        <v>44.61</v>
      </c>
      <c r="O6" s="32">
        <f t="shared" si="3"/>
        <v>2.2799999999999998</v>
      </c>
      <c r="P6" s="32">
        <f t="shared" si="3"/>
        <v>100</v>
      </c>
      <c r="Q6" s="32">
        <f t="shared" si="3"/>
        <v>2461</v>
      </c>
      <c r="R6" s="32">
        <f t="shared" si="3"/>
        <v>429276</v>
      </c>
      <c r="S6" s="32">
        <f t="shared" si="3"/>
        <v>375.41</v>
      </c>
      <c r="T6" s="32">
        <f t="shared" si="3"/>
        <v>1143.49</v>
      </c>
      <c r="U6" s="32">
        <f t="shared" si="3"/>
        <v>9748</v>
      </c>
      <c r="V6" s="32">
        <f t="shared" si="3"/>
        <v>4.1399999999999997</v>
      </c>
      <c r="W6" s="32">
        <f t="shared" si="3"/>
        <v>2354.59</v>
      </c>
      <c r="X6" s="33" t="str">
        <f>IF(X7="",NA(),X7)</f>
        <v>-</v>
      </c>
      <c r="Y6" s="33">
        <f t="shared" ref="Y6:AG6" si="4">IF(Y7="",NA(),Y7)</f>
        <v>100</v>
      </c>
      <c r="Z6" s="33">
        <f t="shared" si="4"/>
        <v>100</v>
      </c>
      <c r="AA6" s="33">
        <f t="shared" si="4"/>
        <v>100</v>
      </c>
      <c r="AB6" s="33">
        <f t="shared" si="4"/>
        <v>100.21</v>
      </c>
      <c r="AC6" s="33" t="str">
        <f t="shared" si="4"/>
        <v>-</v>
      </c>
      <c r="AD6" s="33">
        <f t="shared" si="4"/>
        <v>93.66</v>
      </c>
      <c r="AE6" s="33">
        <f t="shared" si="4"/>
        <v>93.85</v>
      </c>
      <c r="AF6" s="33">
        <f t="shared" si="4"/>
        <v>95.59</v>
      </c>
      <c r="AG6" s="33">
        <f t="shared" si="4"/>
        <v>101.24</v>
      </c>
      <c r="AH6" s="32" t="str">
        <f>IF(AH7="","",IF(AH7="-","【-】","【"&amp;SUBSTITUTE(TEXT(AH7,"#,##0.00"),"-","△")&amp;"】"))</f>
        <v>【99.53】</v>
      </c>
      <c r="AI6" s="33" t="str">
        <f>IF(AI7="",NA(),AI7)</f>
        <v>-</v>
      </c>
      <c r="AJ6" s="32">
        <f t="shared" ref="AJ6:AR6" si="5">IF(AJ7="",NA(),AJ7)</f>
        <v>0</v>
      </c>
      <c r="AK6" s="32">
        <f t="shared" si="5"/>
        <v>0</v>
      </c>
      <c r="AL6" s="32">
        <f t="shared" si="5"/>
        <v>0</v>
      </c>
      <c r="AM6" s="32">
        <f t="shared" si="5"/>
        <v>0</v>
      </c>
      <c r="AN6" s="33" t="str">
        <f t="shared" si="5"/>
        <v>-</v>
      </c>
      <c r="AO6" s="33">
        <f t="shared" si="5"/>
        <v>143.69</v>
      </c>
      <c r="AP6" s="33">
        <f t="shared" si="5"/>
        <v>99.89</v>
      </c>
      <c r="AQ6" s="33">
        <f t="shared" si="5"/>
        <v>137.81</v>
      </c>
      <c r="AR6" s="33">
        <f t="shared" si="5"/>
        <v>184.13</v>
      </c>
      <c r="AS6" s="32" t="str">
        <f>IF(AS7="","",IF(AS7="-","【-】","【"&amp;SUBSTITUTE(TEXT(AS7,"#,##0.00"),"-","△")&amp;"】"))</f>
        <v>【154.95】</v>
      </c>
      <c r="AT6" s="33" t="str">
        <f>IF(AT7="",NA(),AT7)</f>
        <v>-</v>
      </c>
      <c r="AU6" s="33">
        <f t="shared" ref="AU6:BC6" si="6">IF(AU7="",NA(),AU7)</f>
        <v>115.12</v>
      </c>
      <c r="AV6" s="33">
        <f t="shared" si="6"/>
        <v>104.93</v>
      </c>
      <c r="AW6" s="33">
        <f t="shared" si="6"/>
        <v>1421.74</v>
      </c>
      <c r="AX6" s="33">
        <f t="shared" si="6"/>
        <v>56.12</v>
      </c>
      <c r="AY6" s="33" t="str">
        <f t="shared" si="6"/>
        <v>-</v>
      </c>
      <c r="AZ6" s="33">
        <f t="shared" si="6"/>
        <v>199.45</v>
      </c>
      <c r="BA6" s="33">
        <f t="shared" si="6"/>
        <v>209.18</v>
      </c>
      <c r="BB6" s="33">
        <f t="shared" si="6"/>
        <v>189.4</v>
      </c>
      <c r="BC6" s="33">
        <f t="shared" si="6"/>
        <v>63.22</v>
      </c>
      <c r="BD6" s="32" t="str">
        <f>IF(BD7="","",IF(BD7="-","【-】","【"&amp;SUBSTITUTE(TEXT(BD7,"#,##0.00"),"-","△")&amp;"】"))</f>
        <v>【59.45】</v>
      </c>
      <c r="BE6" s="33" t="str">
        <f>IF(BE7="",NA(),BE7)</f>
        <v>-</v>
      </c>
      <c r="BF6" s="33">
        <f t="shared" ref="BF6:BN6" si="7">IF(BF7="",NA(),BF7)</f>
        <v>6057.72</v>
      </c>
      <c r="BG6" s="33">
        <f t="shared" si="7"/>
        <v>6225.63</v>
      </c>
      <c r="BH6" s="33">
        <f t="shared" si="7"/>
        <v>6738.91</v>
      </c>
      <c r="BI6" s="33">
        <f t="shared" si="7"/>
        <v>5845.7</v>
      </c>
      <c r="BJ6" s="33" t="str">
        <f t="shared" si="7"/>
        <v>-</v>
      </c>
      <c r="BK6" s="33">
        <f t="shared" si="7"/>
        <v>1835.56</v>
      </c>
      <c r="BL6" s="33">
        <f t="shared" si="7"/>
        <v>1716.82</v>
      </c>
      <c r="BM6" s="33">
        <f t="shared" si="7"/>
        <v>1554.05</v>
      </c>
      <c r="BN6" s="33">
        <f t="shared" si="7"/>
        <v>1436</v>
      </c>
      <c r="BO6" s="32" t="str">
        <f>IF(BO7="","",IF(BO7="-","【-】","【"&amp;SUBSTITUTE(TEXT(BO7,"#,##0.00"),"-","△")&amp;"】"))</f>
        <v>【1,479.31】</v>
      </c>
      <c r="BP6" s="33" t="str">
        <f>IF(BP7="",NA(),BP7)</f>
        <v>-</v>
      </c>
      <c r="BQ6" s="33">
        <f t="shared" ref="BQ6:BY6" si="8">IF(BQ7="",NA(),BQ7)</f>
        <v>30.57</v>
      </c>
      <c r="BR6" s="33">
        <f t="shared" si="8"/>
        <v>28.78</v>
      </c>
      <c r="BS6" s="33">
        <f t="shared" si="8"/>
        <v>24.9</v>
      </c>
      <c r="BT6" s="33">
        <f t="shared" si="8"/>
        <v>29.03</v>
      </c>
      <c r="BU6" s="33" t="str">
        <f t="shared" si="8"/>
        <v>-</v>
      </c>
      <c r="BV6" s="33">
        <f t="shared" si="8"/>
        <v>52.89</v>
      </c>
      <c r="BW6" s="33">
        <f t="shared" si="8"/>
        <v>51.73</v>
      </c>
      <c r="BX6" s="33">
        <f t="shared" si="8"/>
        <v>53.01</v>
      </c>
      <c r="BY6" s="33">
        <f t="shared" si="8"/>
        <v>66.56</v>
      </c>
      <c r="BZ6" s="32" t="str">
        <f>IF(BZ7="","",IF(BZ7="-","【-】","【"&amp;SUBSTITUTE(TEXT(BZ7,"#,##0.00"),"-","△")&amp;"】"))</f>
        <v>【63.50】</v>
      </c>
      <c r="CA6" s="33" t="str">
        <f>IF(CA7="",NA(),CA7)</f>
        <v>-</v>
      </c>
      <c r="CB6" s="33">
        <f t="shared" ref="CB6:CJ6" si="9">IF(CB7="",NA(),CB7)</f>
        <v>481.5</v>
      </c>
      <c r="CC6" s="33">
        <f t="shared" si="9"/>
        <v>510.06</v>
      </c>
      <c r="CD6" s="33">
        <f t="shared" si="9"/>
        <v>515.20000000000005</v>
      </c>
      <c r="CE6" s="33">
        <f t="shared" si="9"/>
        <v>504.08</v>
      </c>
      <c r="CF6" s="33" t="str">
        <f t="shared" si="9"/>
        <v>-</v>
      </c>
      <c r="CG6" s="33">
        <f t="shared" si="9"/>
        <v>300.52</v>
      </c>
      <c r="CH6" s="33">
        <f t="shared" si="9"/>
        <v>310.47000000000003</v>
      </c>
      <c r="CI6" s="33">
        <f t="shared" si="9"/>
        <v>299.39</v>
      </c>
      <c r="CJ6" s="33">
        <f t="shared" si="9"/>
        <v>244.29</v>
      </c>
      <c r="CK6" s="32" t="str">
        <f>IF(CK7="","",IF(CK7="-","【-】","【"&amp;SUBSTITUTE(TEXT(CK7,"#,##0.00"),"-","△")&amp;"】"))</f>
        <v>【253.12】</v>
      </c>
      <c r="CL6" s="33" t="str">
        <f>IF(CL7="",NA(),CL7)</f>
        <v>-</v>
      </c>
      <c r="CM6" s="33">
        <f t="shared" ref="CM6:CU6" si="10">IF(CM7="",NA(),CM7)</f>
        <v>26.4</v>
      </c>
      <c r="CN6" s="33">
        <f t="shared" si="10"/>
        <v>26.4</v>
      </c>
      <c r="CO6" s="33">
        <f t="shared" si="10"/>
        <v>26.63</v>
      </c>
      <c r="CP6" s="33">
        <f t="shared" si="10"/>
        <v>26.86</v>
      </c>
      <c r="CQ6" s="33" t="str">
        <f t="shared" si="10"/>
        <v>-</v>
      </c>
      <c r="CR6" s="33">
        <f t="shared" si="10"/>
        <v>36.799999999999997</v>
      </c>
      <c r="CS6" s="33">
        <f t="shared" si="10"/>
        <v>36.67</v>
      </c>
      <c r="CT6" s="33">
        <f t="shared" si="10"/>
        <v>36.200000000000003</v>
      </c>
      <c r="CU6" s="33">
        <f t="shared" si="10"/>
        <v>43.58</v>
      </c>
      <c r="CV6" s="32" t="str">
        <f>IF(CV7="","",IF(CV7="-","【-】","【"&amp;SUBSTITUTE(TEXT(CV7,"#,##0.00"),"-","△")&amp;"】"))</f>
        <v>【41.06】</v>
      </c>
      <c r="CW6" s="33" t="str">
        <f>IF(CW7="",NA(),CW7)</f>
        <v>-</v>
      </c>
      <c r="CX6" s="33">
        <f t="shared" ref="CX6:DF6" si="11">IF(CX7="",NA(),CX7)</f>
        <v>51.48</v>
      </c>
      <c r="CY6" s="33">
        <f t="shared" si="11"/>
        <v>51.78</v>
      </c>
      <c r="CZ6" s="33">
        <f t="shared" si="11"/>
        <v>53.4</v>
      </c>
      <c r="DA6" s="33">
        <f t="shared" si="11"/>
        <v>53.56</v>
      </c>
      <c r="DB6" s="33" t="str">
        <f t="shared" si="11"/>
        <v>-</v>
      </c>
      <c r="DC6" s="33">
        <f t="shared" si="11"/>
        <v>71.62</v>
      </c>
      <c r="DD6" s="33">
        <f t="shared" si="11"/>
        <v>71.239999999999995</v>
      </c>
      <c r="DE6" s="33">
        <f t="shared" si="11"/>
        <v>71.069999999999993</v>
      </c>
      <c r="DF6" s="33">
        <f t="shared" si="11"/>
        <v>82.35</v>
      </c>
      <c r="DG6" s="32" t="str">
        <f>IF(DG7="","",IF(DG7="-","【-】","【"&amp;SUBSTITUTE(TEXT(DG7,"#,##0.00"),"-","△")&amp;"】"))</f>
        <v>【80.39】</v>
      </c>
      <c r="DH6" s="33" t="str">
        <f>IF(DH7="",NA(),DH7)</f>
        <v>-</v>
      </c>
      <c r="DI6" s="33">
        <f t="shared" ref="DI6:DQ6" si="12">IF(DI7="",NA(),DI7)</f>
        <v>1.62</v>
      </c>
      <c r="DJ6" s="33">
        <f t="shared" si="12"/>
        <v>3.23</v>
      </c>
      <c r="DK6" s="33">
        <f t="shared" si="12"/>
        <v>4.76</v>
      </c>
      <c r="DL6" s="33">
        <f t="shared" si="12"/>
        <v>11.12</v>
      </c>
      <c r="DM6" s="33" t="str">
        <f t="shared" si="12"/>
        <v>-</v>
      </c>
      <c r="DN6" s="33">
        <f t="shared" si="12"/>
        <v>7.58</v>
      </c>
      <c r="DO6" s="33">
        <f t="shared" si="12"/>
        <v>6.5</v>
      </c>
      <c r="DP6" s="33">
        <f t="shared" si="12"/>
        <v>6.66</v>
      </c>
      <c r="DQ6" s="33">
        <f t="shared" si="12"/>
        <v>22.34</v>
      </c>
      <c r="DR6" s="32" t="str">
        <f>IF(DR7="","",IF(DR7="-","【-】","【"&amp;SUBSTITUTE(TEXT(DR7,"#,##0.00"),"-","△")&amp;"】"))</f>
        <v>【21.63】</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0.05</v>
      </c>
      <c r="EK6" s="33">
        <f t="shared" si="14"/>
        <v>0.05</v>
      </c>
      <c r="EL6" s="33">
        <f t="shared" si="14"/>
        <v>7.0000000000000007E-2</v>
      </c>
      <c r="EM6" s="33">
        <f t="shared" si="14"/>
        <v>0.04</v>
      </c>
      <c r="EN6" s="32" t="str">
        <f>IF(EN7="","",IF(EN7="-","【-】","【"&amp;SUBSTITUTE(TEXT(EN7,"#,##0.00"),"-","△")&amp;"】"))</f>
        <v>【0.05】</v>
      </c>
    </row>
    <row r="7" spans="1:147" s="34" customFormat="1">
      <c r="A7" s="26"/>
      <c r="B7" s="35">
        <v>2014</v>
      </c>
      <c r="C7" s="35">
        <v>372013</v>
      </c>
      <c r="D7" s="35">
        <v>46</v>
      </c>
      <c r="E7" s="35">
        <v>17</v>
      </c>
      <c r="F7" s="35">
        <v>4</v>
      </c>
      <c r="G7" s="35">
        <v>0</v>
      </c>
      <c r="H7" s="35" t="s">
        <v>96</v>
      </c>
      <c r="I7" s="35" t="s">
        <v>97</v>
      </c>
      <c r="J7" s="35" t="s">
        <v>98</v>
      </c>
      <c r="K7" s="35" t="s">
        <v>99</v>
      </c>
      <c r="L7" s="35" t="s">
        <v>100</v>
      </c>
      <c r="M7" s="36" t="s">
        <v>101</v>
      </c>
      <c r="N7" s="36">
        <v>44.61</v>
      </c>
      <c r="O7" s="36">
        <v>2.2799999999999998</v>
      </c>
      <c r="P7" s="36">
        <v>100</v>
      </c>
      <c r="Q7" s="36">
        <v>2461</v>
      </c>
      <c r="R7" s="36">
        <v>429276</v>
      </c>
      <c r="S7" s="36">
        <v>375.41</v>
      </c>
      <c r="T7" s="36">
        <v>1143.49</v>
      </c>
      <c r="U7" s="36">
        <v>9748</v>
      </c>
      <c r="V7" s="36">
        <v>4.1399999999999997</v>
      </c>
      <c r="W7" s="36">
        <v>2354.59</v>
      </c>
      <c r="X7" s="36" t="s">
        <v>101</v>
      </c>
      <c r="Y7" s="36">
        <v>100</v>
      </c>
      <c r="Z7" s="36">
        <v>100</v>
      </c>
      <c r="AA7" s="36">
        <v>100</v>
      </c>
      <c r="AB7" s="36">
        <v>100.21</v>
      </c>
      <c r="AC7" s="36" t="s">
        <v>101</v>
      </c>
      <c r="AD7" s="36">
        <v>93.66</v>
      </c>
      <c r="AE7" s="36">
        <v>93.85</v>
      </c>
      <c r="AF7" s="36">
        <v>95.59</v>
      </c>
      <c r="AG7" s="36">
        <v>101.24</v>
      </c>
      <c r="AH7" s="36">
        <v>99.53</v>
      </c>
      <c r="AI7" s="36" t="s">
        <v>101</v>
      </c>
      <c r="AJ7" s="36">
        <v>0</v>
      </c>
      <c r="AK7" s="36">
        <v>0</v>
      </c>
      <c r="AL7" s="36">
        <v>0</v>
      </c>
      <c r="AM7" s="36">
        <v>0</v>
      </c>
      <c r="AN7" s="36" t="s">
        <v>101</v>
      </c>
      <c r="AO7" s="36">
        <v>143.69</v>
      </c>
      <c r="AP7" s="36">
        <v>99.89</v>
      </c>
      <c r="AQ7" s="36">
        <v>137.81</v>
      </c>
      <c r="AR7" s="36">
        <v>184.13</v>
      </c>
      <c r="AS7" s="36">
        <v>154.94999999999999</v>
      </c>
      <c r="AT7" s="36" t="s">
        <v>101</v>
      </c>
      <c r="AU7" s="36">
        <v>115.12</v>
      </c>
      <c r="AV7" s="36">
        <v>104.93</v>
      </c>
      <c r="AW7" s="36">
        <v>1421.74</v>
      </c>
      <c r="AX7" s="36">
        <v>56.12</v>
      </c>
      <c r="AY7" s="36" t="s">
        <v>101</v>
      </c>
      <c r="AZ7" s="36">
        <v>199.45</v>
      </c>
      <c r="BA7" s="36">
        <v>209.18</v>
      </c>
      <c r="BB7" s="36">
        <v>189.4</v>
      </c>
      <c r="BC7" s="36">
        <v>63.22</v>
      </c>
      <c r="BD7" s="36">
        <v>59.45</v>
      </c>
      <c r="BE7" s="36" t="s">
        <v>101</v>
      </c>
      <c r="BF7" s="36">
        <v>6057.72</v>
      </c>
      <c r="BG7" s="36">
        <v>6225.63</v>
      </c>
      <c r="BH7" s="36">
        <v>6738.91</v>
      </c>
      <c r="BI7" s="36">
        <v>5845.7</v>
      </c>
      <c r="BJ7" s="36" t="s">
        <v>101</v>
      </c>
      <c r="BK7" s="36">
        <v>1835.56</v>
      </c>
      <c r="BL7" s="36">
        <v>1716.82</v>
      </c>
      <c r="BM7" s="36">
        <v>1554.05</v>
      </c>
      <c r="BN7" s="36">
        <v>1436</v>
      </c>
      <c r="BO7" s="36">
        <v>1479.31</v>
      </c>
      <c r="BP7" s="36" t="s">
        <v>101</v>
      </c>
      <c r="BQ7" s="36">
        <v>30.57</v>
      </c>
      <c r="BR7" s="36">
        <v>28.78</v>
      </c>
      <c r="BS7" s="36">
        <v>24.9</v>
      </c>
      <c r="BT7" s="36">
        <v>29.03</v>
      </c>
      <c r="BU7" s="36" t="s">
        <v>101</v>
      </c>
      <c r="BV7" s="36">
        <v>52.89</v>
      </c>
      <c r="BW7" s="36">
        <v>51.73</v>
      </c>
      <c r="BX7" s="36">
        <v>53.01</v>
      </c>
      <c r="BY7" s="36">
        <v>66.56</v>
      </c>
      <c r="BZ7" s="36">
        <v>63.5</v>
      </c>
      <c r="CA7" s="36" t="s">
        <v>101</v>
      </c>
      <c r="CB7" s="36">
        <v>481.5</v>
      </c>
      <c r="CC7" s="36">
        <v>510.06</v>
      </c>
      <c r="CD7" s="36">
        <v>515.20000000000005</v>
      </c>
      <c r="CE7" s="36">
        <v>504.08</v>
      </c>
      <c r="CF7" s="36" t="s">
        <v>101</v>
      </c>
      <c r="CG7" s="36">
        <v>300.52</v>
      </c>
      <c r="CH7" s="36">
        <v>310.47000000000003</v>
      </c>
      <c r="CI7" s="36">
        <v>299.39</v>
      </c>
      <c r="CJ7" s="36">
        <v>244.29</v>
      </c>
      <c r="CK7" s="36">
        <v>253.12</v>
      </c>
      <c r="CL7" s="36" t="s">
        <v>101</v>
      </c>
      <c r="CM7" s="36">
        <v>26.4</v>
      </c>
      <c r="CN7" s="36">
        <v>26.4</v>
      </c>
      <c r="CO7" s="36">
        <v>26.63</v>
      </c>
      <c r="CP7" s="36">
        <v>26.86</v>
      </c>
      <c r="CQ7" s="36" t="s">
        <v>101</v>
      </c>
      <c r="CR7" s="36">
        <v>36.799999999999997</v>
      </c>
      <c r="CS7" s="36">
        <v>36.67</v>
      </c>
      <c r="CT7" s="36">
        <v>36.200000000000003</v>
      </c>
      <c r="CU7" s="36">
        <v>43.58</v>
      </c>
      <c r="CV7" s="36">
        <v>41.06</v>
      </c>
      <c r="CW7" s="36" t="s">
        <v>101</v>
      </c>
      <c r="CX7" s="36">
        <v>51.48</v>
      </c>
      <c r="CY7" s="36">
        <v>51.78</v>
      </c>
      <c r="CZ7" s="36">
        <v>53.4</v>
      </c>
      <c r="DA7" s="36">
        <v>53.56</v>
      </c>
      <c r="DB7" s="36" t="s">
        <v>101</v>
      </c>
      <c r="DC7" s="36">
        <v>71.62</v>
      </c>
      <c r="DD7" s="36">
        <v>71.239999999999995</v>
      </c>
      <c r="DE7" s="36">
        <v>71.069999999999993</v>
      </c>
      <c r="DF7" s="36">
        <v>82.35</v>
      </c>
      <c r="DG7" s="36">
        <v>80.39</v>
      </c>
      <c r="DH7" s="36" t="s">
        <v>101</v>
      </c>
      <c r="DI7" s="36">
        <v>1.62</v>
      </c>
      <c r="DJ7" s="36">
        <v>3.23</v>
      </c>
      <c r="DK7" s="36">
        <v>4.76</v>
      </c>
      <c r="DL7" s="36">
        <v>11.12</v>
      </c>
      <c r="DM7" s="36" t="s">
        <v>101</v>
      </c>
      <c r="DN7" s="36">
        <v>7.58</v>
      </c>
      <c r="DO7" s="36">
        <v>6.5</v>
      </c>
      <c r="DP7" s="36">
        <v>6.66</v>
      </c>
      <c r="DQ7" s="36">
        <v>22.34</v>
      </c>
      <c r="DR7" s="36">
        <v>21.63</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0.05</v>
      </c>
      <c r="EK7" s="36">
        <v>0.05</v>
      </c>
      <c r="EL7" s="36">
        <v>7.0000000000000007E-2</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松井 浩城</cp:lastModifiedBy>
  <cp:lastPrinted>2016-02-23T00:03:14Z</cp:lastPrinted>
  <dcterms:created xsi:type="dcterms:W3CDTF">2016-02-03T07:47:57Z</dcterms:created>
  <dcterms:modified xsi:type="dcterms:W3CDTF">2016-02-23T07:05:51Z</dcterms:modified>
</cp:coreProperties>
</file>