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ile01\財政課\決算総括\R6決算総括\⑪財政状況資料集0228→0311〆←2月の合間でちょこちょこ準備しておくと楽\06_県修正依頼\"/>
    </mc:Choice>
  </mc:AlternateContent>
  <xr:revisionPtr revIDLastSave="0" documentId="13_ncr:1_{3040CD7E-1D3F-4D71-B67E-0495BB8A4851}"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C39" i="10"/>
  <c r="BW38" i="10"/>
  <c r="BE38" i="10"/>
  <c r="AM38" i="10"/>
  <c r="C38" i="10"/>
  <c r="BE37" i="10"/>
  <c r="AM37" i="10"/>
  <c r="C37" i="10"/>
  <c r="BE36" i="10"/>
  <c r="AM36" i="10"/>
  <c r="BW34" i="10"/>
  <c r="C34" i="10"/>
  <c r="C35" i="10" s="1"/>
  <c r="CO34" i="10" l="1"/>
  <c r="CO35" i="10" s="1"/>
  <c r="CO36" i="10" s="1"/>
  <c r="CO37" i="10" s="1"/>
  <c r="CO38" i="10" s="1"/>
  <c r="CO39" i="10" s="1"/>
  <c r="CO40" i="10" s="1"/>
  <c r="CO41" i="10" s="1"/>
  <c r="CO42" i="10" s="1"/>
  <c r="BW35" i="10"/>
  <c r="BW36" i="10" s="1"/>
  <c r="BW37" i="10" s="1"/>
  <c r="U34" i="10"/>
  <c r="U35" i="10" s="1"/>
  <c r="U36" i="10" s="1"/>
  <c r="U37" i="10" s="1"/>
  <c r="U38" i="10" s="1"/>
  <c r="U39" i="10" s="1"/>
  <c r="C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 r="BE35" i="10" s="1"/>
</calcChain>
</file>

<file path=xl/sharedStrings.xml><?xml version="1.0" encoding="utf-8"?>
<sst xmlns="http://schemas.openxmlformats.org/spreadsheetml/2006/main" count="1078" uniqueCount="580">
  <si>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</si>
  <si>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</si>
  <si>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</si>
  <si>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</si>
  <si>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</si>
  <si>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</si>
  <si>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</si>
  <si>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</si>
  <si>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</si>
  <si>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</si>
  <si>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</si>
  <si>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</si>
  <si>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</si>
  <si>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</si>
  <si>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</si>
  <si>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</si>
  <si>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</si>
  <si>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</si>
  <si>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</si>
  <si>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</si>
  <si>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</si>
  <si>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</si>
  <si>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</si>
  <si>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</si>
  <si>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</si>
  <si>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</si>
  <si>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</si>
  <si>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</si>
  <si>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</si>
  <si>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</si>
  <si>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</si>
  <si>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</si>
  <si>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</si>
  <si>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</si>
  <si>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</si>
  <si>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</si>
  <si>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</si>
  <si>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</si>
  <si>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</si>
  <si>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</si>
  <si>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</si>
  <si>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</si>
  <si>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</si>
  <si>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</si>
  <si>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</si>
  <si>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</si>
  <si>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</si>
  <si>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</si>
  <si>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</si>
  <si>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</si>
  <si>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</si>
  <si>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</si>
  <si>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</si>
  <si>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</si>
  <si>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</si>
  <si>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</si>
  <si>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</si>
  <si>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</si>
  <si>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</si>
  <si>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</si>
  <si>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</si>
  <si>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</si>
  <si>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</si>
  <si>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</si>
  <si>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</si>
  <si>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</si>
  <si>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</si>
  <si>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</si>
  <si>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</si>
  <si>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</si>
  <si>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</si>
  <si>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</si>
  <si>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</si>
  <si>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</si>
  <si>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</si>
  <si>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</si>
  <si>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</si>
  <si>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</si>
  <si>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</si>
  <si>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</si>
  <si>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</si>
  <si>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</si>
  <si>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</si>
  <si>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</si>
  <si>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</si>
  <si>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</si>
  <si>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</si>
  <si>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</si>
  <si>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</si>
  <si>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</si>
  <si>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</si>
  <si>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</si>
  <si>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</si>
  <si>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</si>
  <si>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高松市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</si>
  <si>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</si>
  <si>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</si>
  <si>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</si>
  <si>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</si>
  <si>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</si>
  <si>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</si>
  <si>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</si>
  <si>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</si>
  <si>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</si>
  <si>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</si>
  <si>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</si>
  <si>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</si>
  <si>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</si>
  <si>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</si>
  <si>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</si>
  <si>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</si>
  <si>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</si>
  <si>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</si>
  <si>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</si>
  <si>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</si>
  <si>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</si>
  <si>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</si>
  <si>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</si>
  <si>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</si>
  <si>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</si>
  <si>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</si>
  <si>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</si>
  <si>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</si>
  <si>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</si>
  <si>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</si>
  <si>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</si>
  <si>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</si>
  <si>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</si>
  <si>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</si>
  <si>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</si>
  <si>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</si>
  <si>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</si>
  <si>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</si>
  <si>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</si>
  <si>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</si>
  <si>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</si>
  <si>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</si>
  <si>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</si>
  <si>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</si>
  <si>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</si>
  <si>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</si>
  <si>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</si>
  <si>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</si>
  <si>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</si>
  <si>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</si>
  <si>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</si>
  <si>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</si>
  <si>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</si>
  <si>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</si>
  <si>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</si>
  <si>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</si>
  <si>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</si>
  <si>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</si>
  <si>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</si>
  <si>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</si>
  <si>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</si>
  <si>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</si>
  <si>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</si>
  <si>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</si>
  <si>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</si>
  <si>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</si>
  <si>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</si>
  <si>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</si>
  <si>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</si>
  <si>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</si>
  <si>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</si>
  <si>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</si>
  <si>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</si>
  <si>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</si>
  <si>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</si>
  <si>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</si>
  <si>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</si>
  <si>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</si>
  <si>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</si>
  <si>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</si>
  <si>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</si>
  <si>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</si>
  <si>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</si>
  <si>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</si>
  <si>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</si>
  <si>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</si>
  <si>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</si>
  <si>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</si>
  <si>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</si>
  <si>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</si>
  <si>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</si>
  <si>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</si>
  <si>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</si>
  <si>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</si>
  <si>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</si>
  <si>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</si>
  <si>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</si>
  <si>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</si>
  <si>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</si>
  <si>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</si>
  <si>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</si>
  <si>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</si>
  <si>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</si>
  <si>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</si>
  <si>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</si>
  <si>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</si>
  <si>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</si>
  <si>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</si>
  <si>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香川県高松市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</si>
  <si>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</si>
  <si>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</si>
  <si>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</si>
  <si>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</si>
  <si>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</si>
  <si>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</si>
  <si>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</si>
  <si>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</si>
  <si>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</si>
  <si>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</si>
  <si>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</si>
  <si>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</si>
  <si>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</si>
  <si>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</si>
  <si>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</si>
  <si>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</si>
  <si>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</si>
  <si>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</si>
  <si>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</si>
  <si>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</si>
  <si>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</si>
  <si>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</si>
  <si>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</si>
  <si>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</si>
  <si>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</si>
  <si>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</si>
  <si>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</si>
  <si>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</si>
  <si>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</si>
  <si>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</si>
  <si>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</si>
  <si>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</si>
  <si>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</si>
  <si>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</si>
  <si>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</si>
  <si>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</si>
  <si>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</si>
  <si>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</si>
  <si>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</si>
  <si>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</si>
  <si>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</si>
  <si>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</si>
  <si>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</si>
  <si>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</si>
  <si>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</si>
  <si>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</si>
  <si>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</si>
  <si>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</si>
  <si>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</si>
  <si>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</si>
  <si>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</si>
  <si>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</si>
  <si>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</si>
  <si>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</si>
  <si>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</si>
  <si>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</si>
  <si>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</si>
  <si>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</si>
  <si>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</si>
  <si>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</si>
  <si>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</si>
  <si>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</si>
  <si>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</si>
  <si>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</si>
  <si>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</si>
  <si>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</si>
  <si>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</si>
  <si>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</si>
  <si>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</si>
  <si>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</si>
  <si>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</si>
  <si>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</si>
  <si>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</si>
  <si>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</si>
  <si>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</si>
  <si>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</si>
  <si>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</si>
  <si>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</si>
  <si>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</si>
  <si>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</si>
  <si>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</si>
  <si>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</si>
  <si>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</si>
  <si>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</si>
  <si>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</si>
  <si>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</si>
  <si>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</si>
  <si>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</si>
  <si>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</si>
  <si>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</si>
  <si>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</si>
  <si>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</si>
  <si>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</si>
  <si>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</si>
  <si>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</si>
  <si>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</si>
  <si>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</si>
  <si>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</si>
  <si>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</si>
  <si>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</si>
  <si>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</si>
  <si>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</si>
  <si>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</si>
  <si>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</si>
  <si>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</si>
  <si>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</si>
  <si>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</si>
  <si>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</si>
  <si>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</si>
  <si>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</si>
  <si>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</si>
  <si>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</si>
  <si>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</si>
  <si>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</si>
  <si>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</si>
  <si>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</si>
  <si>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</si>
  <si>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</si>
  <si>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</si>
  <si>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</si>
  <si>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</si>
  <si>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</si>
  <si>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</si>
  <si>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</si>
  <si>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</si>
  <si>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</si>
  <si>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</si>
  <si>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</si>
  <si>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</si>
  <si>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</si>
  <si>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</si>
  <si>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</si>
  <si>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</si>
  <si>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</si>
  <si>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</si>
  <si>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</si>
  <si>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</si>
  <si>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</si>
  <si>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</si>
  <si>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</si>
  <si>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</si>
  <si>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</si>
  <si>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</si>
  <si>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</si>
  <si>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</si>
  <si>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</si>
  <si>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</si>
  <si>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</si>
  <si>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</si>
  <si>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</si>
  <si>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香川県高松市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</si>
  <si>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</si>
  <si>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</si>
  <si>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</si>
  <si>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</si>
  <si>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</si>
  <si>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</si>
  <si>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</si>
  <si>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</si>
  <si>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</si>
  <si>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</si>
  <si>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</si>
  <si>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</si>
  <si>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</si>
  <si>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</si>
  <si>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</si>
  <si>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</si>
  <si>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</si>
  <si>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</si>
  <si>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</si>
  <si>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</si>
  <si>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高松市母子福祉資金等貸付事業特別会計</t>
    <phoneticPr fontId="5"/>
  </si>
  <si>
    <t>高松市中小企業勤労者福祉共済事業特別会計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</si>
  <si>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</si>
  <si>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</si>
  <si>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</si>
  <si>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</si>
  <si>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</si>
  <si>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</si>
  <si>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</si>
  <si>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</si>
  <si>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</si>
  <si>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</si>
  <si>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</si>
  <si>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</si>
  <si>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</si>
  <si>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高松市国民健康保険事業特別会計</t>
    <phoneticPr fontId="5"/>
  </si>
  <si>
    <t>高松市介護保険事業特別会計（保険事業勘定）</t>
    <phoneticPr fontId="5"/>
  </si>
  <si>
    <t>高松市後期高齢者医療事業特別会計</t>
    <phoneticPr fontId="5"/>
  </si>
  <si>
    <t>高松市介護保険事業特別会計（介護サービス事業勘定）</t>
    <phoneticPr fontId="5"/>
  </si>
  <si>
    <t>高松市駐車場事業特別会計</t>
    <phoneticPr fontId="5"/>
  </si>
  <si>
    <t>高松市競輪事業特別会計</t>
    <phoneticPr fontId="5"/>
  </si>
  <si>
    <t>高松市下水道事業会計</t>
    <phoneticPr fontId="5"/>
  </si>
  <si>
    <t>法適用企業</t>
    <phoneticPr fontId="5"/>
  </si>
  <si>
    <t>高松市病院事業会計</t>
    <phoneticPr fontId="5"/>
  </si>
  <si>
    <t>高松市卸売市場事業特別会計</t>
    <phoneticPr fontId="5"/>
  </si>
  <si>
    <t>法非適用企業</t>
    <phoneticPr fontId="5"/>
  </si>
  <si>
    <t>高松市食肉センター事業特別会計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</si>
  <si>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</si>
  <si>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</si>
  <si>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</si>
  <si>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</si>
  <si>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</si>
  <si>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</si>
  <si>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</si>
  <si>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</si>
  <si>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</si>
  <si>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</si>
  <si>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</si>
  <si>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</si>
  <si>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</si>
  <si>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</si>
  <si>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</si>
  <si>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</si>
  <si>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</si>
  <si>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</si>
  <si>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</si>
  <si>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</si>
  <si>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</si>
  <si>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</si>
  <si>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</si>
  <si>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</si>
  <si>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</si>
  <si>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</si>
  <si>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</si>
  <si>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</si>
  <si>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</si>
  <si>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</si>
  <si>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</si>
  <si>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</si>
  <si>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</si>
  <si>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</si>
  <si>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</si>
  <si>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</si>
  <si>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</si>
  <si>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</si>
  <si>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</si>
  <si>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</si>
  <si>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</si>
  <si>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</si>
  <si>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</si>
  <si>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</si>
  <si>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</si>
  <si>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</si>
  <si>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</si>
  <si>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</si>
  <si>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</si>
  <si>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</si>
  <si>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</si>
  <si>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</si>
  <si>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</si>
  <si>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</si>
  <si>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</si>
  <si>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</si>
  <si>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</si>
  <si>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</si>
  <si>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</si>
  <si>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</si>
  <si>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</si>
  <si>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</si>
  <si>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</si>
  <si>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</si>
  <si>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</si>
  <si>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</si>
  <si>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</si>
  <si>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</si>
  <si>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</si>
  <si>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</si>
  <si>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</si>
  <si>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</si>
  <si>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</si>
  <si>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</si>
  <si>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</si>
  <si>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</si>
  <si>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</si>
  <si>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</si>
  <si>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</si>
  <si>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</si>
  <si>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</si>
  <si>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</si>
  <si>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</si>
  <si>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</si>
  <si>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</si>
  <si>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</si>
  <si>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</si>
  <si>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</si>
  <si>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</si>
  <si>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</si>
  <si>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</si>
  <si>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</si>
  <si>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</si>
  <si>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</si>
  <si>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</si>
  <si>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</si>
  <si>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</si>
  <si>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</si>
  <si>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</si>
  <si>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</si>
  <si>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</si>
  <si>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</si>
  <si>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</si>
  <si>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</si>
  <si>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</si>
  <si>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</si>
  <si>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</si>
  <si>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</si>
  <si>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</si>
  <si>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</si>
  <si>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</si>
  <si>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</si>
  <si>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</si>
  <si>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</si>
  <si>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</si>
  <si>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</si>
  <si>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</si>
  <si>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</si>
  <si>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</si>
  <si>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</si>
  <si>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</si>
  <si>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</si>
  <si>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</si>
  <si>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</si>
  <si>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</si>
  <si>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</si>
  <si>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</si>
  <si>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</si>
  <si>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</si>
  <si>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</si>
  <si>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</si>
  <si>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</si>
  <si>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</si>
  <si>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</si>
  <si>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</si>
  <si>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0.45</t>
  </si>
  <si>
    <t>▲ 1.16</t>
  </si>
  <si>
    <t>▲ 2.07</t>
  </si>
  <si>
    <t>高松市卸売市場事業特別会計</t>
  </si>
  <si>
    <t>一般会計</t>
  </si>
  <si>
    <t>高松市病院事業会計</t>
  </si>
  <si>
    <t>高松市下水道事業会計</t>
  </si>
  <si>
    <t>高松市介護保険事業特別会計（保険事業勘定）</t>
  </si>
  <si>
    <t>高松市競輪事業特別会計</t>
  </si>
  <si>
    <t>高松市後期高齢者医療事業特別会計</t>
  </si>
  <si>
    <t>高松市国民健康保険事業特別会計</t>
  </si>
  <si>
    <t>その他会計（赤字）</t>
  </si>
  <si>
    <t>その他会計（黒字）</t>
  </si>
  <si>
    <t>R02</t>
    <phoneticPr fontId="5"/>
  </si>
  <si>
    <t>R03</t>
    <phoneticPr fontId="5"/>
  </si>
  <si>
    <t>R04</t>
    <phoneticPr fontId="5"/>
  </si>
  <si>
    <t>R05</t>
    <phoneticPr fontId="5"/>
  </si>
  <si>
    <t>R06</t>
    <phoneticPr fontId="5"/>
  </si>
  <si>
    <t>‐</t>
    <phoneticPr fontId="2"/>
  </si>
  <si>
    <t>施設整備基金</t>
    <rPh sb="0" eb="4">
      <t>シセツセイビ</t>
    </rPh>
    <rPh sb="4" eb="6">
      <t>キキン</t>
    </rPh>
    <phoneticPr fontId="5"/>
  </si>
  <si>
    <t>地域振興基金</t>
    <rPh sb="0" eb="4">
      <t>チイキシンコウ</t>
    </rPh>
    <rPh sb="4" eb="6">
      <t>キキン</t>
    </rPh>
    <phoneticPr fontId="5"/>
  </si>
  <si>
    <t>消防施設整備基金</t>
    <rPh sb="0" eb="2">
      <t>ショウボウ</t>
    </rPh>
    <rPh sb="2" eb="4">
      <t>シセツ</t>
    </rPh>
    <rPh sb="4" eb="6">
      <t>セイビ</t>
    </rPh>
    <rPh sb="6" eb="8">
      <t>キキン</t>
    </rPh>
    <phoneticPr fontId="5"/>
  </si>
  <si>
    <t>森林整備基金</t>
    <rPh sb="0" eb="4">
      <t>シンリンセイビ</t>
    </rPh>
    <rPh sb="4" eb="6">
      <t>キキン</t>
    </rPh>
    <phoneticPr fontId="5"/>
  </si>
  <si>
    <t>サンクリスタル高松リニューアル基金</t>
    <phoneticPr fontId="5"/>
  </si>
  <si>
    <t>高松市土地開発公社</t>
    <rPh sb="0" eb="3">
      <t>タカマツシ</t>
    </rPh>
    <rPh sb="3" eb="9">
      <t>トチカイハツコウシャ</t>
    </rPh>
    <phoneticPr fontId="2"/>
  </si>
  <si>
    <t>（公財）高松市学校給食会</t>
    <rPh sb="1" eb="3">
      <t>コウザイ</t>
    </rPh>
    <rPh sb="4" eb="12">
      <t>タカマツシガッコウキュウショクカイ</t>
    </rPh>
    <phoneticPr fontId="2"/>
  </si>
  <si>
    <t>（公財）高松市スポーツ協会</t>
    <rPh sb="1" eb="3">
      <t>コウザイ</t>
    </rPh>
    <rPh sb="4" eb="7">
      <t>タカマツシ</t>
    </rPh>
    <rPh sb="11" eb="13">
      <t>キョウカイ</t>
    </rPh>
    <phoneticPr fontId="2"/>
  </si>
  <si>
    <t>（公財）高松市国際交流協会</t>
    <rPh sb="1" eb="3">
      <t>コウザイ</t>
    </rPh>
    <rPh sb="4" eb="7">
      <t>タカマツシ</t>
    </rPh>
    <rPh sb="7" eb="13">
      <t>コクサイコウリュウキョウカイ</t>
    </rPh>
    <phoneticPr fontId="2"/>
  </si>
  <si>
    <t>（公財）高松観光コンベンションビューロー</t>
    <rPh sb="1" eb="3">
      <t>コウザイ</t>
    </rPh>
    <rPh sb="4" eb="6">
      <t>タカマツ</t>
    </rPh>
    <rPh sb="6" eb="8">
      <t>カンコウ</t>
    </rPh>
    <phoneticPr fontId="2"/>
  </si>
  <si>
    <t>（株）高松市食肉卸売市場公社</t>
    <rPh sb="1" eb="2">
      <t>カブ</t>
    </rPh>
    <rPh sb="3" eb="6">
      <t>タカマツシ</t>
    </rPh>
    <rPh sb="6" eb="8">
      <t>ショクニク</t>
    </rPh>
    <rPh sb="8" eb="10">
      <t>オロシウリ</t>
    </rPh>
    <rPh sb="10" eb="12">
      <t>イチバ</t>
    </rPh>
    <rPh sb="12" eb="14">
      <t>コウシャ</t>
    </rPh>
    <phoneticPr fontId="2"/>
  </si>
  <si>
    <t>（公財）高松市文化芸術財団</t>
    <rPh sb="1" eb="3">
      <t>コウザイ</t>
    </rPh>
    <rPh sb="4" eb="7">
      <t>タカマツシ</t>
    </rPh>
    <rPh sb="7" eb="13">
      <t>ブンカゲイジュツザイダン</t>
    </rPh>
    <phoneticPr fontId="2"/>
  </si>
  <si>
    <t>（有）湯遊しおのえ</t>
    <rPh sb="1" eb="2">
      <t>ユウ</t>
    </rPh>
    <rPh sb="3" eb="4">
      <t>ユ</t>
    </rPh>
    <rPh sb="4" eb="5">
      <t>アソ</t>
    </rPh>
    <phoneticPr fontId="2"/>
  </si>
  <si>
    <t>（有）香南町農業振興公社</t>
    <rPh sb="1" eb="2">
      <t>ユウ</t>
    </rPh>
    <rPh sb="3" eb="6">
      <t>コウナンチョウ</t>
    </rPh>
    <rPh sb="6" eb="8">
      <t>ノウギョウ</t>
    </rPh>
    <rPh sb="8" eb="10">
      <t>シンコウ</t>
    </rPh>
    <rPh sb="10" eb="12">
      <t>コウシャ</t>
    </rPh>
    <phoneticPr fontId="2"/>
  </si>
  <si>
    <t>○</t>
    <phoneticPr fontId="2"/>
  </si>
  <si>
    <t>‐</t>
    <phoneticPr fontId="2"/>
  </si>
  <si>
    <t>香川県後期高齢者医療広域連合一般会計</t>
    <rPh sb="0" eb="3">
      <t>カガワケン</t>
    </rPh>
    <rPh sb="3" eb="8">
      <t>コウキコウレイシャ</t>
    </rPh>
    <rPh sb="8" eb="10">
      <t>イリョウ</t>
    </rPh>
    <rPh sb="10" eb="12">
      <t>コウイキ</t>
    </rPh>
    <rPh sb="12" eb="14">
      <t>レンゴウ</t>
    </rPh>
    <rPh sb="14" eb="18">
      <t>イッパンカイケイ</t>
    </rPh>
    <phoneticPr fontId="2"/>
  </si>
  <si>
    <t>香川県後期高齢者医療広域連合（後期高齢者医療事業）</t>
  </si>
  <si>
    <t>香川県広域水道企業団水道事業会計</t>
    <rPh sb="0" eb="3">
      <t>カガワケン</t>
    </rPh>
    <rPh sb="3" eb="10">
      <t>コウイキスイドウキギョウダン</t>
    </rPh>
    <rPh sb="10" eb="16">
      <t>スイドウジギョウカイケイ</t>
    </rPh>
    <phoneticPr fontId="2"/>
  </si>
  <si>
    <t>香川県広域水道企業団工業水道事業会計</t>
    <rPh sb="0" eb="3">
      <t>カガワケン</t>
    </rPh>
    <rPh sb="3" eb="10">
      <t>コウイキスイドウキギョウダン</t>
    </rPh>
    <rPh sb="10" eb="16">
      <t>コウギョウスイドウジギョウ</t>
    </rPh>
    <rPh sb="16" eb="18">
      <t>カイケイ</t>
    </rPh>
    <phoneticPr fontId="2"/>
  </si>
  <si>
    <t>法適用企業</t>
  </si>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</sst>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8F96-4E64-B446-301F80CE10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54732</c:v>
                </c:pt>
                <c:pt idx="1">
                  <c:v>51784</c:v>
                </c:pt>
                <c:pt idx="2">
                  <c:v>35766</c:v>
                </c:pt>
                <c:pt idx="3">
                  <c:v>52226</c:v>
                </c:pt>
                <c:pt idx="4">
                  <c:v>27357</c:v>
                </c:pt>
              </c:numCache>
            </c:numRef>
          </c:val>
          <c:smooth val="0"/>
          <c:extLst>
            <c:ext xmlns:c16="http://schemas.microsoft.com/office/drawing/2014/chart" uri="{C3380CC4-5D6E-409C-BE32-E72D297353CC}">
              <c16:uniqueId val="{00000001-8F96-4E64-B446-301F80CE10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3.16</c:v>
                </c:pt>
                <c:pt idx="1">
                  <c:v>3.77</c:v>
                </c:pt>
                <c:pt idx="2">
                  <c:v>3.93</c:v>
                </c:pt>
                <c:pt idx="3">
                  <c:v>4.3600000000000003</c:v>
                </c:pt>
                <c:pt idx="4">
                  <c:v>3.98</c:v>
                </c:pt>
              </c:numCache>
            </c:numRef>
          </c:val>
          <c:extLst>
            <c:ext xmlns:c16="http://schemas.microsoft.com/office/drawing/2014/chart" uri="{C3380CC4-5D6E-409C-BE32-E72D297353CC}">
              <c16:uniqueId val="{00000000-992C-4156-9157-91021E27C9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9.65</c:v>
                </c:pt>
                <c:pt idx="1">
                  <c:v>10.88</c:v>
                </c:pt>
                <c:pt idx="2">
                  <c:v>11.9</c:v>
                </c:pt>
                <c:pt idx="3">
                  <c:v>12.3</c:v>
                </c:pt>
                <c:pt idx="4">
                  <c:v>12.53</c:v>
                </c:pt>
              </c:numCache>
            </c:numRef>
          </c:val>
          <c:extLst>
            <c:ext xmlns:c16="http://schemas.microsoft.com/office/drawing/2014/chart" uri="{C3380CC4-5D6E-409C-BE32-E72D297353CC}">
              <c16:uniqueId val="{00000001-992C-4156-9157-91021E27C9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0.35</c:v>
                </c:pt>
                <c:pt idx="1">
                  <c:v>0.73</c:v>
                </c:pt>
                <c:pt idx="2">
                  <c:v>-0.45</c:v>
                </c:pt>
                <c:pt idx="3">
                  <c:v>-1.1599999999999999</c:v>
                </c:pt>
                <c:pt idx="4">
                  <c:v>-2.0699999999999998</c:v>
                </c:pt>
              </c:numCache>
            </c:numRef>
          </c:val>
          <c:smooth val="0"/>
          <c:extLst>
            <c:ext xmlns:c16="http://schemas.microsoft.com/office/drawing/2014/chart" uri="{C3380CC4-5D6E-409C-BE32-E72D297353CC}">
              <c16:uniqueId val="{00000002-992C-4156-9157-91021E27C9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FE4-44A4-962A-06B34D6DBA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FE4-44A4-962A-06B34D6DBA52}"/>
            </c:ext>
          </c:extLst>
        </c:ser>
        <c:ser>
          <c:idx val="2"/>
          <c:order val="2"/>
          <c:tx>
            <c:strRef>
              <c:f>データシート!$A$29</c:f>
              <c:strCache>
                <c:ptCount val="1"/>
                <c:pt idx="0">
                  <c:v>高松市国民健康保険事業特別会計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0.02</c:v>
                </c:pt>
                <c:pt idx="4">
                  <c:v>#N/A</c:v>
                </c:pt>
                <c:pt idx="5">
                  <c:v>7.0000000000000007E-2</c:v>
                </c:pt>
                <c:pt idx="6">
                  <c:v>#N/A</c:v>
                </c:pt>
                <c:pt idx="7">
                  <c:v>0.03</c:v>
                </c:pt>
                <c:pt idx="8">
                  <c:v>#N/A</c:v>
                </c:pt>
                <c:pt idx="9">
                  <c:v>0.04</c:v>
                </c:pt>
              </c:numCache>
            </c:numRef>
          </c:val>
          <c:extLst>
            <c:ext xmlns:c16="http://schemas.microsoft.com/office/drawing/2014/chart" uri="{C3380CC4-5D6E-409C-BE32-E72D297353CC}">
              <c16:uniqueId val="{00000002-EFE4-44A4-962A-06B34D6DBA52}"/>
            </c:ext>
          </c:extLst>
        </c:ser>
        <c:ser>
          <c:idx val="3"/>
          <c:order val="3"/>
          <c:tx>
            <c:strRef>
              <c:f>データシート!$A$30</c:f>
              <c:strCache>
                <c:ptCount val="1"/>
                <c:pt idx="0">
                  <c:v>高松市後期高齢者医療事業特別会計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0.08</c:v>
                </c:pt>
              </c:numCache>
            </c:numRef>
          </c:val>
          <c:extLst>
            <c:ext xmlns:c16="http://schemas.microsoft.com/office/drawing/2014/chart" uri="{C3380CC4-5D6E-409C-BE32-E72D297353CC}">
              <c16:uniqueId val="{00000003-EFE4-44A4-962A-06B34D6DBA52}"/>
            </c:ext>
          </c:extLst>
        </c:ser>
        <c:ser>
          <c:idx val="4"/>
          <c:order val="4"/>
          <c:tx>
            <c:strRef>
              <c:f>データシート!$A$31</c:f>
              <c:strCache>
                <c:ptCount val="1"/>
                <c:pt idx="0">
                  <c:v>高松市競輪事業特別会計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0.42</c:v>
                </c:pt>
                <c:pt idx="2">
                  <c:v>#N/A</c:v>
                </c:pt>
                <c:pt idx="3">
                  <c:v>0.46</c:v>
                </c:pt>
                <c:pt idx="4">
                  <c:v>#N/A</c:v>
                </c:pt>
                <c:pt idx="5">
                  <c:v>0.12</c:v>
                </c:pt>
                <c:pt idx="6">
                  <c:v>#N/A</c:v>
                </c:pt>
                <c:pt idx="7">
                  <c:v>0.28999999999999998</c:v>
                </c:pt>
                <c:pt idx="8">
                  <c:v>#N/A</c:v>
                </c:pt>
                <c:pt idx="9">
                  <c:v>0.45</c:v>
                </c:pt>
              </c:numCache>
            </c:numRef>
          </c:val>
          <c:extLst>
            <c:ext xmlns:c16="http://schemas.microsoft.com/office/drawing/2014/chart" uri="{C3380CC4-5D6E-409C-BE32-E72D297353CC}">
              <c16:uniqueId val="{00000004-EFE4-44A4-962A-06B34D6DBA52}"/>
            </c:ext>
          </c:extLst>
        </c:ser>
        <c:ser>
          <c:idx val="5"/>
          <c:order val="5"/>
          <c:tx>
            <c:strRef>
              <c:f>データシート!$A$32</c:f>
              <c:strCache>
                <c:ptCount val="1"/>
                <c:pt idx="0">
                  <c:v>高松市介護保険事業特別会計（保険事業勘定）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0.46</c:v>
                </c:pt>
                <c:pt idx="2">
                  <c:v>#N/A</c:v>
                </c:pt>
                <c:pt idx="3">
                  <c:v>0.8</c:v>
                </c:pt>
                <c:pt idx="4">
                  <c:v>#N/A</c:v>
                </c:pt>
                <c:pt idx="5">
                  <c:v>0.68</c:v>
                </c:pt>
                <c:pt idx="6">
                  <c:v>#N/A</c:v>
                </c:pt>
                <c:pt idx="7">
                  <c:v>0.68</c:v>
                </c:pt>
                <c:pt idx="8">
                  <c:v>#N/A</c:v>
                </c:pt>
                <c:pt idx="9">
                  <c:v>0.64</c:v>
                </c:pt>
              </c:numCache>
            </c:numRef>
          </c:val>
          <c:extLst>
            <c:ext xmlns:c16="http://schemas.microsoft.com/office/drawing/2014/chart" uri="{C3380CC4-5D6E-409C-BE32-E72D297353CC}">
              <c16:uniqueId val="{00000005-EFE4-44A4-962A-06B34D6DBA52}"/>
            </c:ext>
          </c:extLst>
        </c:ser>
        <c:ser>
          <c:idx val="6"/>
          <c:order val="6"/>
          <c:tx>
            <c:strRef>
              <c:f>データシート!$A$33</c:f>
              <c:strCache>
                <c:ptCount val="1"/>
                <c:pt idx="0">
                  <c:v>高松市下水道事業会計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2.64</c:v>
                </c:pt>
                <c:pt idx="2">
                  <c:v>#N/A</c:v>
                </c:pt>
                <c:pt idx="3">
                  <c:v>2.5099999999999998</c:v>
                </c:pt>
                <c:pt idx="4">
                  <c:v>#N/A</c:v>
                </c:pt>
                <c:pt idx="5">
                  <c:v>2.44</c:v>
                </c:pt>
                <c:pt idx="6">
                  <c:v>#N/A</c:v>
                </c:pt>
                <c:pt idx="7">
                  <c:v>2.12</c:v>
                </c:pt>
                <c:pt idx="8">
                  <c:v>#N/A</c:v>
                </c:pt>
                <c:pt idx="9">
                  <c:v>1.43</c:v>
                </c:pt>
              </c:numCache>
            </c:numRef>
          </c:val>
          <c:extLst>
            <c:ext xmlns:c16="http://schemas.microsoft.com/office/drawing/2014/chart" uri="{C3380CC4-5D6E-409C-BE32-E72D297353CC}">
              <c16:uniqueId val="{00000006-EFE4-44A4-962A-06B34D6DBA52}"/>
            </c:ext>
          </c:extLst>
        </c:ser>
        <c:ser>
          <c:idx val="7"/>
          <c:order val="7"/>
          <c:tx>
            <c:strRef>
              <c:f>データシート!$A$34</c:f>
              <c:strCache>
                <c:ptCount val="1"/>
                <c:pt idx="0">
                  <c:v>高松市病院事業会計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1.71</c:v>
                </c:pt>
                <c:pt idx="2">
                  <c:v>#N/A</c:v>
                </c:pt>
                <c:pt idx="3">
                  <c:v>2.98</c:v>
                </c:pt>
                <c:pt idx="4">
                  <c:v>#N/A</c:v>
                </c:pt>
                <c:pt idx="5">
                  <c:v>4.13</c:v>
                </c:pt>
                <c:pt idx="6">
                  <c:v>#N/A</c:v>
                </c:pt>
                <c:pt idx="7">
                  <c:v>4.2699999999999996</c:v>
                </c:pt>
                <c:pt idx="8">
                  <c:v>#N/A</c:v>
                </c:pt>
                <c:pt idx="9">
                  <c:v>3.65</c:v>
                </c:pt>
              </c:numCache>
            </c:numRef>
          </c:val>
          <c:extLst>
            <c:ext xmlns:c16="http://schemas.microsoft.com/office/drawing/2014/chart" uri="{C3380CC4-5D6E-409C-BE32-E72D297353CC}">
              <c16:uniqueId val="{00000007-EFE4-44A4-962A-06B34D6DBA5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3.15</c:v>
                </c:pt>
                <c:pt idx="2">
                  <c:v>#N/A</c:v>
                </c:pt>
                <c:pt idx="3">
                  <c:v>3.76</c:v>
                </c:pt>
                <c:pt idx="4">
                  <c:v>#N/A</c:v>
                </c:pt>
                <c:pt idx="5">
                  <c:v>3.92</c:v>
                </c:pt>
                <c:pt idx="6">
                  <c:v>#N/A</c:v>
                </c:pt>
                <c:pt idx="7">
                  <c:v>4.3499999999999996</c:v>
                </c:pt>
                <c:pt idx="8">
                  <c:v>#N/A</c:v>
                </c:pt>
                <c:pt idx="9">
                  <c:v>3.98</c:v>
                </c:pt>
              </c:numCache>
            </c:numRef>
          </c:val>
          <c:extLst>
            <c:ext xmlns:c16="http://schemas.microsoft.com/office/drawing/2014/chart" uri="{C3380CC4-5D6E-409C-BE32-E72D297353CC}">
              <c16:uniqueId val="{00000008-EFE4-44A4-962A-06B34D6DBA52}"/>
            </c:ext>
          </c:extLst>
        </c:ser>
        <c:ser>
          <c:idx val="9"/>
          <c:order val="9"/>
          <c:tx>
            <c:strRef>
              <c:f>データシート!$A$36</c:f>
              <c:strCache>
                <c:ptCount val="1"/>
                <c:pt idx="0">
                  <c:v>高松市卸売市場事業特別会計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#N/A</c:v>
                </c:pt>
                <c:pt idx="9">
                  <c:v>5.44</c:v>
                </c:pt>
              </c:numCache>
            </c:numRef>
          </c:val>
          <c:extLst>
            <c:ext xmlns:c16="http://schemas.microsoft.com/office/drawing/2014/chart" uri="{C3380CC4-5D6E-409C-BE32-E72D297353CC}">
              <c16:uniqueId val="{00000009-EFE4-44A4-962A-06B34D6DBA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13923</c:v>
                </c:pt>
                <c:pt idx="5">
                  <c:v>14311</c:v>
                </c:pt>
                <c:pt idx="8">
                  <c:v>14385</c:v>
                </c:pt>
                <c:pt idx="11">
                  <c:v>14213</c:v>
                </c:pt>
                <c:pt idx="14">
                  <c:v>13861</c:v>
                </c:pt>
              </c:numCache>
            </c:numRef>
          </c:val>
          <c:extLst>
            <c:ext xmlns:c16="http://schemas.microsoft.com/office/drawing/2014/chart" uri="{C3380CC4-5D6E-409C-BE32-E72D297353CC}">
              <c16:uniqueId val="{00000000-C88F-4AAD-9251-C81AFE83E0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88F-4AAD-9251-C81AFE83E0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c:v>
                </c:pt>
                <c:pt idx="3">
                  <c:v>17</c:v>
                </c:pt>
                <c:pt idx="6">
                  <c:v>17</c:v>
                </c:pt>
                <c:pt idx="9">
                  <c:v>17</c:v>
                </c:pt>
                <c:pt idx="12">
                  <c:v>0</c:v>
                </c:pt>
              </c:numCache>
            </c:numRef>
          </c:val>
          <c:extLst>
            <c:ext xmlns:c16="http://schemas.microsoft.com/office/drawing/2014/chart" uri="{C3380CC4-5D6E-409C-BE32-E72D297353CC}">
              <c16:uniqueId val="{00000002-C88F-4AAD-9251-C81AFE83E0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c:v>
                </c:pt>
                <c:pt idx="3">
                  <c:v>8</c:v>
                </c:pt>
                <c:pt idx="6">
                  <c:v>8</c:v>
                </c:pt>
                <c:pt idx="9">
                  <c:v>8</c:v>
                </c:pt>
                <c:pt idx="12">
                  <c:v>9</c:v>
                </c:pt>
              </c:numCache>
            </c:numRef>
          </c:val>
          <c:extLst>
            <c:ext xmlns:c16="http://schemas.microsoft.com/office/drawing/2014/chart" uri="{C3380CC4-5D6E-409C-BE32-E72D297353CC}">
              <c16:uniqueId val="{00000003-C88F-4AAD-9251-C81AFE83E0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2953</c:v>
                </c:pt>
                <c:pt idx="3">
                  <c:v>2747</c:v>
                </c:pt>
                <c:pt idx="6">
                  <c:v>2781</c:v>
                </c:pt>
                <c:pt idx="9">
                  <c:v>2991</c:v>
                </c:pt>
                <c:pt idx="12">
                  <c:v>3073</c:v>
                </c:pt>
              </c:numCache>
            </c:numRef>
          </c:val>
          <c:extLst>
            <c:ext xmlns:c16="http://schemas.microsoft.com/office/drawing/2014/chart" uri="{C3380CC4-5D6E-409C-BE32-E72D297353CC}">
              <c16:uniqueId val="{00000004-C88F-4AAD-9251-C81AFE83E0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67</c:v>
                </c:pt>
                <c:pt idx="3">
                  <c:v>67</c:v>
                </c:pt>
                <c:pt idx="6">
                  <c:v>67</c:v>
                </c:pt>
                <c:pt idx="9">
                  <c:v>67</c:v>
                </c:pt>
                <c:pt idx="12">
                  <c:v>67</c:v>
                </c:pt>
              </c:numCache>
            </c:numRef>
          </c:val>
          <c:extLst>
            <c:ext xmlns:c16="http://schemas.microsoft.com/office/drawing/2014/chart" uri="{C3380CC4-5D6E-409C-BE32-E72D297353CC}">
              <c16:uniqueId val="{00000005-C88F-4AAD-9251-C81AFE83E0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88F-4AAD-9251-C81AFE83E0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16961</c:v>
                </c:pt>
                <c:pt idx="3">
                  <c:v>17429</c:v>
                </c:pt>
                <c:pt idx="6">
                  <c:v>17509</c:v>
                </c:pt>
                <c:pt idx="9">
                  <c:v>15859</c:v>
                </c:pt>
                <c:pt idx="12">
                  <c:v>18381</c:v>
                </c:pt>
              </c:numCache>
            </c:numRef>
          </c:val>
          <c:extLst>
            <c:ext xmlns:c16="http://schemas.microsoft.com/office/drawing/2014/chart" uri="{C3380CC4-5D6E-409C-BE32-E72D297353CC}">
              <c16:uniqueId val="{00000007-C88F-4AAD-9251-C81AFE83E00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6084</c:v>
                </c:pt>
                <c:pt idx="2">
                  <c:v>#N/A</c:v>
                </c:pt>
                <c:pt idx="3">
                  <c:v>#N/A</c:v>
                </c:pt>
                <c:pt idx="4">
                  <c:v>5957</c:v>
                </c:pt>
                <c:pt idx="5">
                  <c:v>#N/A</c:v>
                </c:pt>
                <c:pt idx="6">
                  <c:v>#N/A</c:v>
                </c:pt>
                <c:pt idx="7">
                  <c:v>5997</c:v>
                </c:pt>
                <c:pt idx="8">
                  <c:v>#N/A</c:v>
                </c:pt>
                <c:pt idx="9">
                  <c:v>#N/A</c:v>
                </c:pt>
                <c:pt idx="10">
                  <c:v>4729</c:v>
                </c:pt>
                <c:pt idx="11">
                  <c:v>#N/A</c:v>
                </c:pt>
                <c:pt idx="12">
                  <c:v>#N/A</c:v>
                </c:pt>
                <c:pt idx="13">
                  <c:v>7669</c:v>
                </c:pt>
                <c:pt idx="14">
                  <c:v>#N/A</c:v>
                </c:pt>
              </c:numCache>
            </c:numRef>
          </c:val>
          <c:smooth val="0"/>
          <c:extLst>
            <c:ext xmlns:c16="http://schemas.microsoft.com/office/drawing/2014/chart" uri="{C3380CC4-5D6E-409C-BE32-E72D297353CC}">
              <c16:uniqueId val="{00000008-C88F-4AAD-9251-C81AFE83E00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171820</c:v>
                </c:pt>
                <c:pt idx="5">
                  <c:v>169485</c:v>
                </c:pt>
                <c:pt idx="8">
                  <c:v>163557</c:v>
                </c:pt>
                <c:pt idx="11">
                  <c:v>158071</c:v>
                </c:pt>
                <c:pt idx="14">
                  <c:v>149319</c:v>
                </c:pt>
              </c:numCache>
            </c:numRef>
          </c:val>
          <c:extLst>
            <c:ext xmlns:c16="http://schemas.microsoft.com/office/drawing/2014/chart" uri="{C3380CC4-5D6E-409C-BE32-E72D297353CC}">
              <c16:uniqueId val="{00000000-D5CC-412F-A7EE-47150C80F7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1777</c:v>
                </c:pt>
                <c:pt idx="5">
                  <c:v>1189</c:v>
                </c:pt>
                <c:pt idx="8">
                  <c:v>1328</c:v>
                </c:pt>
                <c:pt idx="11">
                  <c:v>1467</c:v>
                </c:pt>
                <c:pt idx="14">
                  <c:v>1080</c:v>
                </c:pt>
              </c:numCache>
            </c:numRef>
          </c:val>
          <c:extLst>
            <c:ext xmlns:c16="http://schemas.microsoft.com/office/drawing/2014/chart" uri="{C3380CC4-5D6E-409C-BE32-E72D297353CC}">
              <c16:uniqueId val="{00000001-D5CC-412F-A7EE-47150C80F7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16534</c:v>
                </c:pt>
                <c:pt idx="5">
                  <c:v>21393</c:v>
                </c:pt>
                <c:pt idx="8">
                  <c:v>22896</c:v>
                </c:pt>
                <c:pt idx="11">
                  <c:v>25126</c:v>
                </c:pt>
                <c:pt idx="14">
                  <c:v>24658</c:v>
                </c:pt>
              </c:numCache>
            </c:numRef>
          </c:val>
          <c:extLst>
            <c:ext xmlns:c16="http://schemas.microsoft.com/office/drawing/2014/chart" uri="{C3380CC4-5D6E-409C-BE32-E72D297353CC}">
              <c16:uniqueId val="{00000002-D5CC-412F-A7EE-47150C80F7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CC-412F-A7EE-47150C80F7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CC-412F-A7EE-47150C80F7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574</c:v>
                </c:pt>
                <c:pt idx="3">
                  <c:v>602</c:v>
                </c:pt>
                <c:pt idx="6">
                  <c:v>653</c:v>
                </c:pt>
                <c:pt idx="9">
                  <c:v>655</c:v>
                </c:pt>
                <c:pt idx="12">
                  <c:v>653</c:v>
                </c:pt>
              </c:numCache>
            </c:numRef>
          </c:val>
          <c:extLst>
            <c:ext xmlns:c16="http://schemas.microsoft.com/office/drawing/2014/chart" uri="{C3380CC4-5D6E-409C-BE32-E72D297353CC}">
              <c16:uniqueId val="{00000005-D5CC-412F-A7EE-47150C80F7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23475</c:v>
                </c:pt>
                <c:pt idx="3">
                  <c:v>22727</c:v>
                </c:pt>
                <c:pt idx="6">
                  <c:v>22852</c:v>
                </c:pt>
                <c:pt idx="9">
                  <c:v>21183</c:v>
                </c:pt>
                <c:pt idx="12">
                  <c:v>21473</c:v>
                </c:pt>
              </c:numCache>
            </c:numRef>
          </c:val>
          <c:extLst>
            <c:ext xmlns:c16="http://schemas.microsoft.com/office/drawing/2014/chart" uri="{C3380CC4-5D6E-409C-BE32-E72D297353CC}">
              <c16:uniqueId val="{00000006-D5CC-412F-A7EE-47150C80F7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108</c:v>
                </c:pt>
                <c:pt idx="3">
                  <c:v>108</c:v>
                </c:pt>
                <c:pt idx="6">
                  <c:v>106</c:v>
                </c:pt>
                <c:pt idx="9">
                  <c:v>105</c:v>
                </c:pt>
                <c:pt idx="12">
                  <c:v>106</c:v>
                </c:pt>
              </c:numCache>
            </c:numRef>
          </c:val>
          <c:extLst>
            <c:ext xmlns:c16="http://schemas.microsoft.com/office/drawing/2014/chart" uri="{C3380CC4-5D6E-409C-BE32-E72D297353CC}">
              <c16:uniqueId val="{00000007-D5CC-412F-A7EE-47150C80F7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49495</c:v>
                </c:pt>
                <c:pt idx="3">
                  <c:v>46991</c:v>
                </c:pt>
                <c:pt idx="6">
                  <c:v>44211</c:v>
                </c:pt>
                <c:pt idx="9">
                  <c:v>42911</c:v>
                </c:pt>
                <c:pt idx="12">
                  <c:v>43545</c:v>
                </c:pt>
              </c:numCache>
            </c:numRef>
          </c:val>
          <c:extLst>
            <c:ext xmlns:c16="http://schemas.microsoft.com/office/drawing/2014/chart" uri="{C3380CC4-5D6E-409C-BE32-E72D297353CC}">
              <c16:uniqueId val="{00000008-D5CC-412F-A7EE-47150C80F7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51</c:v>
                </c:pt>
                <c:pt idx="3">
                  <c:v>34</c:v>
                </c:pt>
                <c:pt idx="6">
                  <c:v>116</c:v>
                </c:pt>
                <c:pt idx="9">
                  <c:v>17</c:v>
                </c:pt>
                <c:pt idx="12">
                  <c:v>0</c:v>
                </c:pt>
              </c:numCache>
            </c:numRef>
          </c:val>
          <c:extLst>
            <c:ext xmlns:c16="http://schemas.microsoft.com/office/drawing/2014/chart" uri="{C3380CC4-5D6E-409C-BE32-E72D297353CC}">
              <c16:uniqueId val="{00000009-D5CC-412F-A7EE-47150C80F7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178323</c:v>
                </c:pt>
                <c:pt idx="3">
                  <c:v>180465</c:v>
                </c:pt>
                <c:pt idx="6">
                  <c:v>176614</c:v>
                </c:pt>
                <c:pt idx="9">
                  <c:v>178647</c:v>
                </c:pt>
                <c:pt idx="12">
                  <c:v>169447</c:v>
                </c:pt>
              </c:numCache>
            </c:numRef>
          </c:val>
          <c:extLst>
            <c:ext xmlns:c16="http://schemas.microsoft.com/office/drawing/2014/chart" uri="{C3380CC4-5D6E-409C-BE32-E72D297353CC}">
              <c16:uniqueId val="{0000000A-D5CC-412F-A7EE-47150C80F77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61896</c:v>
                </c:pt>
                <c:pt idx="2">
                  <c:v>#N/A</c:v>
                </c:pt>
                <c:pt idx="3">
                  <c:v>#N/A</c:v>
                </c:pt>
                <c:pt idx="4">
                  <c:v>58859</c:v>
                </c:pt>
                <c:pt idx="5">
                  <c:v>#N/A</c:v>
                </c:pt>
                <c:pt idx="6">
                  <c:v>#N/A</c:v>
                </c:pt>
                <c:pt idx="7">
                  <c:v>56772</c:v>
                </c:pt>
                <c:pt idx="8">
                  <c:v>#N/A</c:v>
                </c:pt>
                <c:pt idx="9">
                  <c:v>#N/A</c:v>
                </c:pt>
                <c:pt idx="10">
                  <c:v>58855</c:v>
                </c:pt>
                <c:pt idx="11">
                  <c:v>#N/A</c:v>
                </c:pt>
                <c:pt idx="12">
                  <c:v>#N/A</c:v>
                </c:pt>
                <c:pt idx="13">
                  <c:v>60167</c:v>
                </c:pt>
                <c:pt idx="14">
                  <c:v>#N/A</c:v>
                </c:pt>
              </c:numCache>
            </c:numRef>
          </c:val>
          <c:smooth val="0"/>
          <c:extLst>
            <c:ext xmlns:c16="http://schemas.microsoft.com/office/drawing/2014/chart" uri="{C3380CC4-5D6E-409C-BE32-E72D297353CC}">
              <c16:uniqueId val="{0000000B-D5CC-412F-A7EE-47150C80F77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11797</c:v>
                </c:pt>
                <c:pt idx="1">
                  <c:v>12356</c:v>
                </c:pt>
                <c:pt idx="2">
                  <c:v>12769</c:v>
                </c:pt>
              </c:numCache>
            </c:numRef>
          </c:val>
          <c:extLst>
            <c:ext xmlns:c16="http://schemas.microsoft.com/office/drawing/2014/chart" uri="{C3380CC4-5D6E-409C-BE32-E72D297353CC}">
              <c16:uniqueId val="{00000000-0F68-4E06-918A-ADD387DA49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2144</c:v>
                </c:pt>
                <c:pt idx="1">
                  <c:v>2645</c:v>
                </c:pt>
                <c:pt idx="2">
                  <c:v>1748</c:v>
                </c:pt>
              </c:numCache>
            </c:numRef>
          </c:val>
          <c:extLst>
            <c:ext xmlns:c16="http://schemas.microsoft.com/office/drawing/2014/chart" uri="{C3380CC4-5D6E-409C-BE32-E72D297353CC}">
              <c16:uniqueId val="{00000001-0F68-4E06-918A-ADD387DA49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6916</c:v>
                </c:pt>
                <c:pt idx="1">
                  <c:v>7362</c:v>
                </c:pt>
                <c:pt idx="2">
                  <c:v>7720</c:v>
                </c:pt>
              </c:numCache>
            </c:numRef>
          </c:val>
          <c:extLst>
            <c:ext xmlns:c16="http://schemas.microsoft.com/office/drawing/2014/chart" uri="{C3380CC4-5D6E-409C-BE32-E72D297353CC}">
              <c16:uniqueId val="{00000002-0F68-4E06-918A-ADD387DA49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香川県高松市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休日の関係で令和５年度末支払い分が、令和６年度支払いとなったことなどにより、元利償還金が増加したことで、実質公債費比率の分子は増加している。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積立金相当額の積立ルールが３０年償還で毎年度の積立額を発行額の３０分の１として設定しているのに対して、本市においては満期一括償還地方債の償還が完了しているため、前年度末減債基金残高と前年度末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香川県高松市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等の減少により、地方債の現在高が減となったものの、臨時財政対策債・合併特例債償還費の減により基準財政需要額算入見込額が減少したことなどから将来負担比率の分子は前年度より増加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香川県高松市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予算収支の均衡を図るため財政調整基金から１８．０億円を取り崩した一方で、市債の償還に備えるため減債基金に約７億円を積み立てた一方、１６．０億円を取り崩したこと等により、基金全体としては約１．３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財政調整基金、施設整備基金については、１年当たりの取崩し額の上限を設定し、計画的な運用を行い、基金全体としては、必要な事業に対して計画的に充当していく。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施設整備基金については、市有施設の整備に必要な資金を積み立て、市有施設の建設、改築、改修、修繕及び設備、備品等の設置並びにこれらに伴う用地の取得に充てる目的の基金である。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地域振興基金については、市民の連帯の強化及び地域振興を図る事業に充てるための基金であり、建設計画に位置付けられた事業に充当する目的の基金である。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消防施設整備基金については、解散前の讃岐地区広域消防組合の消防本部の管轄区域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木田郡三木町の区域を除く。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における消防施設の整備に要する経費の財源に充てる目的の基金である。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については、小学校校舎等建設事業費等の財源として充当するため、約３．２億円を取り崩した一方で、今後の市有施設の老朽化対策等に備えるため、約１２．０億円を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高松国分寺ホール管理運営費や地域まちづくり交付金等の財源として充当するため、１．６億円を取り崩したことにより減少。また、サンクリスタル高松リニューアル基金については、事業着手に伴い約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２億円を取り崩したことなどにより、その他特定目的基金全体としては約３．６億円減少している。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引き続きコミュニティセンター管理運営事業や地域まちづくり交付金事業等の財源として充当し、また、施設整備基金やサンクリスタル高松リニューアル基金について、今後老朽化した市有施設などの改築・改修・修繕に対し計画的に充当することで減少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約１８．０億円を取り崩した一方で、令和５年度決算における実質収支から、財政調整基金を２２億円積み立てたことにより、前年度より増加している。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財政調整基金については、第９次高松市行財政改革計画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令和６年度～９年度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の各年度において、取崩し額が、決算剰余金による積増し額を上回らないよう歳入増加・歳出削減に取り組むこととしており、基金の取崩しに頼らない持続可能な財政運営を目指す。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市債の償還に備えるため約７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０億円を積み立てたものの、休日の関係でで令和５年度末支払い分の元利償還金が、令和６年度支払いとなったことなどにより、１６．０億円を取り崩したため前年度より減少している。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今後、大型建設事業等に係る起債の償還が始まることから、公債費の縮減のために過去の高利率の市債についての繰上償還を検討するなどし、その原資となる積立てについても計画的に行う。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香川県高松市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417,660
410,907
375.54
183,044,839
177,753,103
4,061,738
101,928,418
169,446,681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分母である基準財政需要額が、単位費用の増などに伴い増加し、分子である基準財政収入額の増を上回ったことから、前年度から０．０１ポイント減の０．７６となり、類似団体平均と同値となった。</a:t>
          </a:r>
        </a:p>
        <a:p>
          <a:r>
            <a:rPr kumimoji="1" lang="ja-JP" altLang="en-US" sz="1300">
              <a:latin typeface="ＭＳ Ｐゴシック" panose="020B0600070205080204" pitchFamily="50" charset="-128"/>
              <a:ea typeface="ＭＳ Ｐゴシック" panose="020B0600070205080204" pitchFamily="50" charset="-128"/>
            </a:rPr>
            <a:t>　引き続き、市税を始めとした自主財源の積極的な確保に努めるほか、行財政改革の推進や施策、事業の厳しい選択を図り、指数の改善に努める。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42</xdr:row>
      <xdr:rowOff>8165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等の増により、経常一般財源が増加したものの、経常的な扶助費、給与改定による人件費や、休日の関係で令和５年度末支払い分の公債費が、令和６年度支払いとなったことなどにより経常収支比率は前年度から３．０ポイント増加し、９６．３％となった。</a:t>
          </a:r>
        </a:p>
        <a:p>
          <a:r>
            <a:rPr kumimoji="1" lang="ja-JP" altLang="en-US" sz="1300">
              <a:latin typeface="ＭＳ Ｐゴシック" panose="020B0600070205080204" pitchFamily="50" charset="-128"/>
              <a:ea typeface="ＭＳ Ｐゴシック" panose="020B0600070205080204" pitchFamily="50" charset="-128"/>
            </a:rPr>
            <a:t>　引き続き、市税収納率の向上や受益者負担の適正化をはじめ、自主財源の確保に全力を挙げて取り組むほか、予算の執行段階においても再度精査するなど、経常経費のさらなる見直しを図り、財政構造の弾力化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14181</xdr:rowOff>
    </xdr:from>
    <xdr:to>
      <xdr:col>23</xdr:col>
      <xdr:colOff>133350</xdr:colOff>
      <xdr:row>66</xdr:row>
      <xdr:rowOff>134831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32988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14181</xdr:rowOff>
    </xdr:from>
    <xdr:to>
      <xdr:col>19</xdr:col>
      <xdr:colOff>133350</xdr:colOff>
      <xdr:row>66</xdr:row>
      <xdr:rowOff>46355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329881"/>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44873</xdr:rowOff>
    </xdr:from>
    <xdr:to>
      <xdr:col>15</xdr:col>
      <xdr:colOff>82550</xdr:colOff>
      <xdr:row>66</xdr:row>
      <xdr:rowOff>46355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189123"/>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44873</xdr:rowOff>
    </xdr:from>
    <xdr:to>
      <xdr:col>11</xdr:col>
      <xdr:colOff>31750</xdr:colOff>
      <xdr:row>66</xdr:row>
      <xdr:rowOff>74506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89123"/>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84031</xdr:rowOff>
    </xdr:from>
    <xdr:to>
      <xdr:col>23</xdr:col>
      <xdr:colOff>184150</xdr:colOff>
      <xdr:row>67</xdr:row>
      <xdr:rowOff>14181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56108</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7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134831</xdr:rowOff>
    </xdr:from>
    <xdr:to>
      <xdr:col>19</xdr:col>
      <xdr:colOff>184150</xdr:colOff>
      <xdr:row>66</xdr:row>
      <xdr:rowOff>64981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49758</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365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167005</xdr:rowOff>
    </xdr:from>
    <xdr:to>
      <xdr:col>15</xdr:col>
      <xdr:colOff>133350</xdr:colOff>
      <xdr:row>66</xdr:row>
      <xdr:rowOff>97155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81932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9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165523</xdr:rowOff>
    </xdr:from>
    <xdr:to>
      <xdr:col>11</xdr:col>
      <xdr:colOff>82550</xdr:colOff>
      <xdr:row>65</xdr:row>
      <xdr:rowOff>95673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80450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23706</xdr:rowOff>
    </xdr:from>
    <xdr:to>
      <xdr:col>7</xdr:col>
      <xdr:colOff>31750</xdr:colOff>
      <xdr:row>66</xdr:row>
      <xdr:rowOff>125306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110083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[140,328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類似団体平均を上回っているのは、主に人件費を要因としており、職員給与費等が増となり、人口が前年度より２，０７９人減少したことにより、前年度よりも６，３０６円増加した。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今後とも、引き続き職員数の適正化による人件費の抑制に努めるとともに、指定管理等による民間委託の推進などによる行政コスト削減を図っていく。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82992</xdr:rowOff>
    </xdr:from>
    <xdr:to>
      <xdr:col>23</xdr:col>
      <xdr:colOff>133350</xdr:colOff>
      <xdr:row>85</xdr:row>
      <xdr:rowOff>38345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84792"/>
          <a:ext cx="838200" cy="12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67146</xdr:rowOff>
    </xdr:from>
    <xdr:to>
      <xdr:col>19</xdr:col>
      <xdr:colOff>133350</xdr:colOff>
      <xdr:row>84</xdr:row>
      <xdr:rowOff>82992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468946"/>
          <a:ext cx="889000" cy="1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98763</xdr:rowOff>
    </xdr:from>
    <xdr:to>
      <xdr:col>15</xdr:col>
      <xdr:colOff>82550</xdr:colOff>
      <xdr:row>84</xdr:row>
      <xdr:rowOff>67146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29113"/>
          <a:ext cx="889000" cy="13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10227</xdr:rowOff>
    </xdr:from>
    <xdr:to>
      <xdr:col>11</xdr:col>
      <xdr:colOff>31750</xdr:colOff>
      <xdr:row>83</xdr:row>
      <xdr:rowOff>98763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40577"/>
          <a:ext cx="889000" cy="8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158995</xdr:rowOff>
    </xdr:from>
    <xdr:to>
      <xdr:col>23</xdr:col>
      <xdr:colOff>184150</xdr:colOff>
      <xdr:row>85</xdr:row>
      <xdr:rowOff>89145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131072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3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32192</xdr:rowOff>
    </xdr:from>
    <xdr:to>
      <xdr:col>19</xdr:col>
      <xdr:colOff>184150</xdr:colOff>
      <xdr:row>84</xdr:row>
      <xdr:rowOff>133792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3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118569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2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16346</xdr:rowOff>
    </xdr:from>
    <xdr:to>
      <xdr:col>15</xdr:col>
      <xdr:colOff>133350</xdr:colOff>
      <xdr:row>84</xdr:row>
      <xdr:rowOff>117946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1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102723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0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47963</xdr:rowOff>
    </xdr:from>
    <xdr:to>
      <xdr:col>11</xdr:col>
      <xdr:colOff>82550</xdr:colOff>
      <xdr:row>83</xdr:row>
      <xdr:rowOff>149563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7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159740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4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130877</xdr:rowOff>
    </xdr:from>
    <xdr:to>
      <xdr:col>7</xdr:col>
      <xdr:colOff>31750</xdr:colOff>
      <xdr:row>83</xdr:row>
      <xdr:rowOff>61027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8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45804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76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令和６年度は、前年度と同じ数値となり、類似団体平均より１．０ポイント上回った。</a:t>
          </a:r>
        </a:p>
        <a:p>
          <a:r>
            <a:rPr kumimoji="1" lang="ja-JP" altLang="en-US" sz="1300">
              <a:latin typeface="ＭＳ Ｐゴシック" panose="020B0600070205080204" pitchFamily="50" charset="-128"/>
              <a:ea typeface="ＭＳ Ｐゴシック" panose="020B0600070205080204" pitchFamily="50" charset="-128"/>
            </a:rPr>
            <a:t>　今後とも引き続き、本市の財政状況を踏まえた適正な給与水準の維持に努める。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20638</xdr:rowOff>
    </xdr:from>
    <xdr:to>
      <xdr:col>81</xdr:col>
      <xdr:colOff>44450</xdr:colOff>
      <xdr:row>87</xdr:row>
      <xdr:rowOff>20638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9367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20638</xdr:rowOff>
    </xdr:from>
    <xdr:to>
      <xdr:col>77</xdr:col>
      <xdr:colOff>44450</xdr:colOff>
      <xdr:row>87</xdr:row>
      <xdr:rowOff>96044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936788"/>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96044</xdr:rowOff>
    </xdr:from>
    <xdr:to>
      <xdr:col>72</xdr:col>
      <xdr:colOff>203200</xdr:colOff>
      <xdr:row>87</xdr:row>
      <xdr:rowOff>126206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501219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126206</xdr:rowOff>
    </xdr:from>
    <xdr:to>
      <xdr:col>68</xdr:col>
      <xdr:colOff>152400</xdr:colOff>
      <xdr:row>87</xdr:row>
      <xdr:rowOff>141288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504235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141288</xdr:rowOff>
    </xdr:from>
    <xdr:to>
      <xdr:col>81</xdr:col>
      <xdr:colOff>95250</xdr:colOff>
      <xdr:row>87</xdr:row>
      <xdr:rowOff>71438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113365</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85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141288</xdr:rowOff>
    </xdr:from>
    <xdr:to>
      <xdr:col>77</xdr:col>
      <xdr:colOff>95250</xdr:colOff>
      <xdr:row>87</xdr:row>
      <xdr:rowOff>71438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45244</xdr:rowOff>
    </xdr:from>
    <xdr:to>
      <xdr:col>73</xdr:col>
      <xdr:colOff>44450</xdr:colOff>
      <xdr:row>87</xdr:row>
      <xdr:rowOff>146844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96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131621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0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75406</xdr:rowOff>
    </xdr:from>
    <xdr:to>
      <xdr:col>68</xdr:col>
      <xdr:colOff>203200</xdr:colOff>
      <xdr:row>88</xdr:row>
      <xdr:rowOff>5556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99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161783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0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90488</xdr:rowOff>
    </xdr:from>
    <xdr:to>
      <xdr:col>64</xdr:col>
      <xdr:colOff>152400</xdr:colOff>
      <xdr:row>88</xdr:row>
      <xdr:rowOff>20638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5415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09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合併を機に行ってきた職員数の減員も限界に達する中、新たな行政需要や著しい社会経済状況の変化への対応などから職員数は増加傾向にあり、類似団体平均を上回る結果となっている。今後も職員数の増加が見込まれるなか、引き続き施策・事業の取捨選択、事務事業の簡素化及び</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を活用した業務改革を行い、限られた人的資源を有効に活用することで、高松市が目標として掲げる、令和４年度から８年度までの５年間で職員数△３３人（会計年度任用職員を含む）の達成を目指す。</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144417</xdr:rowOff>
    </xdr:from>
    <xdr:to>
      <xdr:col>81</xdr:col>
      <xdr:colOff>44450</xdr:colOff>
      <xdr:row>62</xdr:row>
      <xdr:rowOff>165100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774317"/>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82369</xdr:rowOff>
    </xdr:from>
    <xdr:to>
      <xdr:col>77</xdr:col>
      <xdr:colOff>44450</xdr:colOff>
      <xdr:row>62</xdr:row>
      <xdr:rowOff>144417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71226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13426</xdr:rowOff>
    </xdr:from>
    <xdr:to>
      <xdr:col>72</xdr:col>
      <xdr:colOff>203200</xdr:colOff>
      <xdr:row>62</xdr:row>
      <xdr:rowOff>82369</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64332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3084</xdr:rowOff>
    </xdr:from>
    <xdr:to>
      <xdr:col>68</xdr:col>
      <xdr:colOff>152400</xdr:colOff>
      <xdr:row>62</xdr:row>
      <xdr:rowOff>13426</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63298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86377</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93617</xdr:rowOff>
    </xdr:from>
    <xdr:to>
      <xdr:col>77</xdr:col>
      <xdr:colOff>95250</xdr:colOff>
      <xdr:row>63</xdr:row>
      <xdr:rowOff>23767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7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8544</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80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31569</xdr:rowOff>
    </xdr:from>
    <xdr:to>
      <xdr:col>73</xdr:col>
      <xdr:colOff>44450</xdr:colOff>
      <xdr:row>62</xdr:row>
      <xdr:rowOff>133169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117946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74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134076</xdr:rowOff>
    </xdr:from>
    <xdr:to>
      <xdr:col>68</xdr:col>
      <xdr:colOff>203200</xdr:colOff>
      <xdr:row>62</xdr:row>
      <xdr:rowOff>64226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49003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123734</xdr:rowOff>
    </xdr:from>
    <xdr:to>
      <xdr:col>64</xdr:col>
      <xdr:colOff>152400</xdr:colOff>
      <xdr:row>62</xdr:row>
      <xdr:rowOff>53884</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38661</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休日の関係で令和５年度末支払い分が令和６年度支払いとなったことなどから公債費が増加したことなどにより、前年度から０．６ポイント悪化した。</a:t>
          </a:r>
        </a:p>
        <a:p>
          <a:r>
            <a:rPr kumimoji="1" lang="ja-JP" altLang="en-US" sz="1300">
              <a:latin typeface="ＭＳ Ｐゴシック" panose="020B0600070205080204" pitchFamily="50" charset="-128"/>
              <a:ea typeface="ＭＳ Ｐゴシック" panose="020B0600070205080204" pitchFamily="50" charset="-128"/>
            </a:rPr>
            <a:t>　今後とも計画的な市債の発行と償還に取り組み、比率の改善に努める。</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116417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09760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116417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09760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132504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1458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132504</xdr:rowOff>
    </xdr:from>
    <xdr:to>
      <xdr:col>68</xdr:col>
      <xdr:colOff>152400</xdr:colOff>
      <xdr:row>41</xdr:row>
      <xdr:rowOff>156633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1619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81704</xdr:rowOff>
    </xdr:from>
    <xdr:to>
      <xdr:col>68</xdr:col>
      <xdr:colOff>203200</xdr:colOff>
      <xdr:row>42</xdr:row>
      <xdr:rowOff>11854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残高が約９２億円減少したものの、臨時財政対策債・合併特例債などの公債費の減による算入予定割合の減少により基準財政需要額算入見込額が約８８億円減少したことなどから、前年度に比べ０．１ポイント上昇した。</a:t>
          </a:r>
        </a:p>
        <a:p>
          <a:r>
            <a:rPr kumimoji="1" lang="ja-JP" altLang="en-US" sz="1300">
              <a:latin typeface="ＭＳ Ｐゴシック" panose="020B0600070205080204" pitchFamily="50" charset="-128"/>
              <a:ea typeface="ＭＳ Ｐゴシック" panose="020B0600070205080204" pitchFamily="50" charset="-128"/>
            </a:rPr>
            <a:t>　将来負担額において、後年度負担を考慮し、プライマリーバランスの黒字を堅持した市債発行に努めるほか、施策・事業の取捨選択など、更なる効率化に努め、基金の取崩しに頼らない予算編成に向け取り組んでいく。</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22301</xdr:rowOff>
    </xdr:from>
    <xdr:to>
      <xdr:col>81</xdr:col>
      <xdr:colOff>44450</xdr:colOff>
      <xdr:row>18</xdr:row>
      <xdr:rowOff>23266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108401"/>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9754</xdr:rowOff>
    </xdr:from>
    <xdr:to>
      <xdr:col>77</xdr:col>
      <xdr:colOff>44450</xdr:colOff>
      <xdr:row>18</xdr:row>
      <xdr:rowOff>22301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3095854"/>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9754</xdr:rowOff>
    </xdr:from>
    <xdr:to>
      <xdr:col>72</xdr:col>
      <xdr:colOff>203200</xdr:colOff>
      <xdr:row>18</xdr:row>
      <xdr:rowOff>21336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095854"/>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21336</xdr:rowOff>
    </xdr:from>
    <xdr:to>
      <xdr:col>68</xdr:col>
      <xdr:colOff>152400</xdr:colOff>
      <xdr:row>18</xdr:row>
      <xdr:rowOff>84074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10743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143916</xdr:rowOff>
    </xdr:from>
    <xdr:to>
      <xdr:col>81</xdr:col>
      <xdr:colOff>95250</xdr:colOff>
      <xdr:row>18</xdr:row>
      <xdr:rowOff>74066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05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115993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0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142951</xdr:rowOff>
    </xdr:from>
    <xdr:to>
      <xdr:col>77</xdr:col>
      <xdr:colOff>95250</xdr:colOff>
      <xdr:row>18</xdr:row>
      <xdr:rowOff>73101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0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57878</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143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130404</xdr:rowOff>
    </xdr:from>
    <xdr:to>
      <xdr:col>73</xdr:col>
      <xdr:colOff>44450</xdr:colOff>
      <xdr:row>18</xdr:row>
      <xdr:rowOff>60554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04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45331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13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141986</xdr:rowOff>
    </xdr:from>
    <xdr:to>
      <xdr:col>68</xdr:col>
      <xdr:colOff>203200</xdr:colOff>
      <xdr:row>18</xdr:row>
      <xdr:rowOff>72136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0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56913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14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33274</xdr:rowOff>
    </xdr:from>
    <xdr:to>
      <xdr:col>64</xdr:col>
      <xdr:colOff>152400</xdr:colOff>
      <xdr:row>18</xdr:row>
      <xdr:rowOff>134874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11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119651</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20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香川県高松市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417,660
410,907
375.54
183,044,839
177,753,103
4,061,738
101,928,418
169,446,681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人件費に係る経常収支比率は、給与改定の影響による職員給与費の増などにより、前年度より１．６ポイント増となり、引き続き類似団体平均を上回っている。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今後とも、ノー残業デーや振替・代休制度の活用の徹底、外部委託化などによる時間外勤務の縮減のほか、実態に応じた特殊勤務手当の見直しなど、計画的に総人件費の抑制に努める。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39</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192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104140</xdr:rowOff>
    </xdr:from>
    <xdr:to>
      <xdr:col>19</xdr:col>
      <xdr:colOff>187325</xdr:colOff>
      <xdr:row>38</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19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73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38</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73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3810</xdr:rowOff>
    </xdr:from>
    <xdr:to>
      <xdr:col>24</xdr:col>
      <xdr:colOff>76200</xdr:colOff>
      <xdr:row>39</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83820</xdr:rowOff>
    </xdr:from>
    <xdr:to>
      <xdr:col>15</xdr:col>
      <xdr:colOff>149225</xdr:colOff>
      <xdr:row>39</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170197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91440</xdr:rowOff>
    </xdr:from>
    <xdr:to>
      <xdr:col>6</xdr:col>
      <xdr:colOff>171450</xdr:colOff>
      <xdr:row>39</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6367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物件費に係る経常収支比率は、コミュニティセンター管理運営費の減などにより、前年度より０．４ポイント減となっている。</a:t>
          </a:r>
        </a:p>
        <a:p>
          <a:r>
            <a:rPr kumimoji="1" lang="ja-JP" altLang="en-US" sz="1300">
              <a:latin typeface="ＭＳ Ｐゴシック" panose="020B0600070205080204" pitchFamily="50" charset="-128"/>
              <a:ea typeface="ＭＳ Ｐゴシック" panose="020B0600070205080204" pitchFamily="50" charset="-128"/>
            </a:rPr>
            <a:t>　引き続き、施設の維持管理経費などにおいて、徹底した経費削減を図るとともに、ライフサイクルコストの縮減を目的とした計画的な修繕等を行うことで、物件費の抑制に努める。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54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778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134620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32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134620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32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5097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扶助費に係る経常収支比率は、妊娠期からの子育て世代包括支援事業費の減などにより、前年度より０．３ポイント減となっている。</a:t>
          </a:r>
        </a:p>
        <a:p>
          <a:r>
            <a:rPr kumimoji="1" lang="ja-JP" altLang="en-US" sz="1300">
              <a:latin typeface="ＭＳ Ｐゴシック" panose="020B0600070205080204" pitchFamily="50" charset="-128"/>
              <a:ea typeface="ＭＳ Ｐゴシック" panose="020B0600070205080204" pitchFamily="50" charset="-128"/>
            </a:rPr>
            <a:t>　今後とも、社会保障経費の増が見込まれる状況において市単独事業の給付効果や支給対象などの見直しを行うことで、扶助費の適正な執行に努める。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152400</xdr:rowOff>
    </xdr:from>
    <xdr:to>
      <xdr:col>24</xdr:col>
      <xdr:colOff>25400</xdr:colOff>
      <xdr:row>57</xdr:row>
      <xdr:rowOff>19050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53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6350</xdr:rowOff>
    </xdr:from>
    <xdr:to>
      <xdr:col>19</xdr:col>
      <xdr:colOff>187325</xdr:colOff>
      <xdr:row>57</xdr:row>
      <xdr:rowOff>19050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79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38100</xdr:rowOff>
    </xdr:from>
    <xdr:to>
      <xdr:col>15</xdr:col>
      <xdr:colOff>98425</xdr:colOff>
      <xdr:row>57</xdr:row>
      <xdr:rowOff>6350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393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38100</xdr:rowOff>
    </xdr:from>
    <xdr:to>
      <xdr:col>11</xdr:col>
      <xdr:colOff>9525</xdr:colOff>
      <xdr:row>56</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39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101600</xdr:rowOff>
    </xdr:from>
    <xdr:to>
      <xdr:col>24</xdr:col>
      <xdr:colOff>76200</xdr:colOff>
      <xdr:row>57</xdr:row>
      <xdr:rowOff>31750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118127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139700</xdr:rowOff>
    </xdr:from>
    <xdr:to>
      <xdr:col>20</xdr:col>
      <xdr:colOff>38100</xdr:colOff>
      <xdr:row>57</xdr:row>
      <xdr:rowOff>69850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127000</xdr:rowOff>
    </xdr:from>
    <xdr:to>
      <xdr:col>15</xdr:col>
      <xdr:colOff>149225</xdr:colOff>
      <xdr:row>57</xdr:row>
      <xdr:rowOff>57150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158750</xdr:rowOff>
    </xdr:from>
    <xdr:to>
      <xdr:col>11</xdr:col>
      <xdr:colOff>60325</xdr:colOff>
      <xdr:row>56</xdr:row>
      <xdr:rowOff>88900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99077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その他に係る経常収支比率は、後期高齢者医療療養給付費負担金の増などにより、前年度より０．１ポイント増となり類似団体平均を上回った。</a:t>
          </a:r>
        </a:p>
        <a:p>
          <a:r>
            <a:rPr kumimoji="1" lang="ja-JP" altLang="en-US" sz="1200">
              <a:latin typeface="ＭＳ Ｐゴシック" panose="020B0600070205080204" pitchFamily="50" charset="-128"/>
              <a:ea typeface="ＭＳ Ｐゴシック" panose="020B0600070205080204" pitchFamily="50" charset="-128"/>
            </a:rPr>
            <a:t>　今後とも、行政と民間、国・県と市の役割分担の明確化、受益と負担の公平性、同種の事務事業の統合化などの観点から積極的に見直し、個々の事務事業の統合化などの観点から積極的に見直し、個々の事務処理手続などについても、簡素・効率化等を促進し、経費節減や事務量削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101600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33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07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0</xdr:rowOff>
    </xdr:from>
    <xdr:to>
      <xdr:col>73</xdr:col>
      <xdr:colOff>180975</xdr:colOff>
      <xdr:row>58</xdr:row>
      <xdr:rowOff>63500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44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58</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44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補助費等に係る経常収支比率は、下水道事業会計負担金の増などにより、前年度より０．３ポイント増となっており、類似団体平均を１．２ポイント下回っている。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今後ともすべての補助金等を対象に、必要性や成果等について、ＰＤＣＡサイクルに基づく点検を徹底し、終期の設定、縮小・廃止・統合の検討など、より一層の適正化に努める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90424</xdr:rowOff>
    </xdr:from>
    <xdr:to>
      <xdr:col>82</xdr:col>
      <xdr:colOff>107950</xdr:colOff>
      <xdr:row>34</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9197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90424</xdr:rowOff>
    </xdr:from>
    <xdr:to>
      <xdr:col>78</xdr:col>
      <xdr:colOff>69850</xdr:colOff>
      <xdr:row>34</xdr:row>
      <xdr:rowOff>117856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9197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62992</xdr:rowOff>
    </xdr:from>
    <xdr:to>
      <xdr:col>73</xdr:col>
      <xdr:colOff>180975</xdr:colOff>
      <xdr:row>34</xdr:row>
      <xdr:rowOff>117856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8922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62992</xdr:rowOff>
    </xdr:from>
    <xdr:to>
      <xdr:col>69</xdr:col>
      <xdr:colOff>92075</xdr:colOff>
      <xdr:row>34</xdr:row>
      <xdr:rowOff>127000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8922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67056</xdr:rowOff>
    </xdr:from>
    <xdr:to>
      <xdr:col>82</xdr:col>
      <xdr:colOff>158750</xdr:colOff>
      <xdr:row>34</xdr:row>
      <xdr:rowOff>168656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83583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74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39624</xdr:rowOff>
    </xdr:from>
    <xdr:to>
      <xdr:col>78</xdr:col>
      <xdr:colOff>120650</xdr:colOff>
      <xdr:row>34</xdr:row>
      <xdr:rowOff>141224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151401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63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67056</xdr:rowOff>
    </xdr:from>
    <xdr:to>
      <xdr:col>74</xdr:col>
      <xdr:colOff>31750</xdr:colOff>
      <xdr:row>34</xdr:row>
      <xdr:rowOff>168656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7383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xdr:rowOff>
    </xdr:from>
    <xdr:to>
      <xdr:col>69</xdr:col>
      <xdr:colOff>142875</xdr:colOff>
      <xdr:row>34</xdr:row>
      <xdr:rowOff>113792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123969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休日の関係で令和５年度末支払い分が令和６年度支払いとなったことなどから元金償還金の増により、前年度より１．７ポイント増となり、引き続き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今後とも、引き続き、後年度に地方交付税措置のある起債を活用するとともに、繰り上げ償還を実施すること等により市債残高の抑制に取り組む。</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100330</xdr:rowOff>
    </xdr:from>
    <xdr:to>
      <xdr:col>24</xdr:col>
      <xdr:colOff>25400</xdr:colOff>
      <xdr:row>78</xdr:row>
      <xdr:rowOff>58420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3019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100330</xdr:rowOff>
    </xdr:from>
    <xdr:to>
      <xdr:col>19</xdr:col>
      <xdr:colOff>187325</xdr:colOff>
      <xdr:row>78</xdr:row>
      <xdr:rowOff>66039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3019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27939</xdr:rowOff>
    </xdr:from>
    <xdr:to>
      <xdr:col>15</xdr:col>
      <xdr:colOff>98425</xdr:colOff>
      <xdr:row>78</xdr:row>
      <xdr:rowOff>66039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4010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27939</xdr:rowOff>
    </xdr:from>
    <xdr:to>
      <xdr:col>11</xdr:col>
      <xdr:colOff>9525</xdr:colOff>
      <xdr:row>78</xdr:row>
      <xdr:rowOff>73661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01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49530</xdr:rowOff>
    </xdr:from>
    <xdr:to>
      <xdr:col>20</xdr:col>
      <xdr:colOff>38100</xdr:colOff>
      <xdr:row>77</xdr:row>
      <xdr:rowOff>151130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135907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15239</xdr:rowOff>
    </xdr:from>
    <xdr:to>
      <xdr:col>15</xdr:col>
      <xdr:colOff>149225</xdr:colOff>
      <xdr:row>78</xdr:row>
      <xdr:rowOff>116839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148589</xdr:rowOff>
    </xdr:from>
    <xdr:to>
      <xdr:col>11</xdr:col>
      <xdr:colOff>60325</xdr:colOff>
      <xdr:row>78</xdr:row>
      <xdr:rowOff>78739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公債費以外に係る経常収支比率は、前年度に比べ１．３ポイント増となり、類似団体平均を上回っている。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増加の主な要因は、分子となる人件費などの増によるものである。</a:t>
          </a:r>
        </a:p>
        <a:p>
          <a:r>
            <a:rPr kumimoji="1" lang="ja-JP" altLang="en-US" sz="1300">
              <a:latin typeface="ＭＳ Ｐゴシック" panose="020B0600070205080204" pitchFamily="50" charset="-128"/>
              <a:ea typeface="ＭＳ Ｐゴシック" panose="020B0600070205080204" pitchFamily="50" charset="-128"/>
            </a:rPr>
            <a:t>　今後とも、給与水準や施設の維持管理経費の抑制に努め、財政の健全化に取り組む。</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161289</xdr:rowOff>
    </xdr:from>
    <xdr:to>
      <xdr:col>82</xdr:col>
      <xdr:colOff>107950</xdr:colOff>
      <xdr:row>77</xdr:row>
      <xdr:rowOff>39370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9148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123189</xdr:rowOff>
    </xdr:from>
    <xdr:to>
      <xdr:col>78</xdr:col>
      <xdr:colOff>69850</xdr:colOff>
      <xdr:row>76</xdr:row>
      <xdr:rowOff>161289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533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149861</xdr:rowOff>
    </xdr:from>
    <xdr:to>
      <xdr:col>73</xdr:col>
      <xdr:colOff>180975</xdr:colOff>
      <xdr:row>76</xdr:row>
      <xdr:rowOff>123189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0861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149861</xdr:rowOff>
    </xdr:from>
    <xdr:to>
      <xdr:col>69</xdr:col>
      <xdr:colOff>92075</xdr:colOff>
      <xdr:row>76</xdr:row>
      <xdr:rowOff>146050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00861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132097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110489</xdr:rowOff>
    </xdr:from>
    <xdr:to>
      <xdr:col>78</xdr:col>
      <xdr:colOff>120650</xdr:colOff>
      <xdr:row>77</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25416</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72389</xdr:rowOff>
    </xdr:from>
    <xdr:to>
      <xdr:col>74</xdr:col>
      <xdr:colOff>31750</xdr:colOff>
      <xdr:row>77</xdr:row>
      <xdr:rowOff>2539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158766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99060</xdr:rowOff>
    </xdr:from>
    <xdr:to>
      <xdr:col>69</xdr:col>
      <xdr:colOff>142875</xdr:colOff>
      <xdr:row>76</xdr:row>
      <xdr:rowOff>29211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95250</xdr:rowOff>
    </xdr:from>
    <xdr:to>
      <xdr:col>65</xdr:col>
      <xdr:colOff>53975</xdr:colOff>
      <xdr:row>77</xdr:row>
      <xdr:rowOff>25400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香川県高松市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107645</xdr:rowOff>
    </xdr:from>
    <xdr:to>
      <xdr:col>29</xdr:col>
      <xdr:colOff>127000</xdr:colOff>
      <xdr:row>14</xdr:row>
      <xdr:rowOff>79718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84120"/>
          <a:ext cx="647700" cy="143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79718</xdr:rowOff>
    </xdr:from>
    <xdr:to>
      <xdr:col>26</xdr:col>
      <xdr:colOff>50800</xdr:colOff>
      <xdr:row>14</xdr:row>
      <xdr:rowOff>162509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27643"/>
          <a:ext cx="698500" cy="82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162509</xdr:rowOff>
    </xdr:from>
    <xdr:to>
      <xdr:col>22</xdr:col>
      <xdr:colOff>114300</xdr:colOff>
      <xdr:row>15</xdr:row>
      <xdr:rowOff>59220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10434"/>
          <a:ext cx="698500" cy="68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59220</xdr:rowOff>
    </xdr:from>
    <xdr:to>
      <xdr:col>18</xdr:col>
      <xdr:colOff>177800</xdr:colOff>
      <xdr:row>15</xdr:row>
      <xdr:rowOff>114732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78595"/>
          <a:ext cx="698500" cy="55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56845</xdr:rowOff>
    </xdr:from>
    <xdr:to>
      <xdr:col>29</xdr:col>
      <xdr:colOff>177800</xdr:colOff>
      <xdr:row>13</xdr:row>
      <xdr:rowOff>158445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33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73372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28918</xdr:rowOff>
    </xdr:from>
    <xdr:to>
      <xdr:col>26</xdr:col>
      <xdr:colOff>101600</xdr:colOff>
      <xdr:row>14</xdr:row>
      <xdr:rowOff>130518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76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140695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45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111709</xdr:rowOff>
    </xdr:from>
    <xdr:to>
      <xdr:col>22</xdr:col>
      <xdr:colOff>165100</xdr:colOff>
      <xdr:row>15</xdr:row>
      <xdr:rowOff>41859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59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52036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2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8420</xdr:rowOff>
    </xdr:from>
    <xdr:to>
      <xdr:col>19</xdr:col>
      <xdr:colOff>38100</xdr:colOff>
      <xdr:row>15</xdr:row>
      <xdr:rowOff>110020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27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120197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9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63932</xdr:rowOff>
    </xdr:from>
    <xdr:to>
      <xdr:col>15</xdr:col>
      <xdr:colOff>101600</xdr:colOff>
      <xdr:row>15</xdr:row>
      <xdr:rowOff>165532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83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4259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5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208458</xdr:rowOff>
    </xdr:from>
    <xdr:to>
      <xdr:col>29</xdr:col>
      <xdr:colOff>127000</xdr:colOff>
      <xdr:row>35</xdr:row>
      <xdr:rowOff>135877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475908"/>
          <a:ext cx="647700" cy="270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24359</xdr:rowOff>
    </xdr:from>
    <xdr:to>
      <xdr:col>26</xdr:col>
      <xdr:colOff>50800</xdr:colOff>
      <xdr:row>35</xdr:row>
      <xdr:rowOff>135877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34709"/>
          <a:ext cx="698500" cy="111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24359</xdr:rowOff>
    </xdr:from>
    <xdr:to>
      <xdr:col>22</xdr:col>
      <xdr:colOff>114300</xdr:colOff>
      <xdr:row>35</xdr:row>
      <xdr:rowOff>30417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34709"/>
          <a:ext cx="698500" cy="6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21272</xdr:rowOff>
    </xdr:from>
    <xdr:to>
      <xdr:col>18</xdr:col>
      <xdr:colOff>177800</xdr:colOff>
      <xdr:row>35</xdr:row>
      <xdr:rowOff>30417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631622"/>
          <a:ext cx="698500" cy="9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157658</xdr:rowOff>
    </xdr:from>
    <xdr:to>
      <xdr:col>29</xdr:col>
      <xdr:colOff>177800</xdr:colOff>
      <xdr:row>34</xdr:row>
      <xdr:rowOff>259258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25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2735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85077</xdr:rowOff>
    </xdr:from>
    <xdr:to>
      <xdr:col>26</xdr:col>
      <xdr:colOff>101600</xdr:colOff>
      <xdr:row>35</xdr:row>
      <xdr:rowOff>186677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95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196854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64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316459</xdr:rowOff>
    </xdr:from>
    <xdr:to>
      <xdr:col>22</xdr:col>
      <xdr:colOff>165100</xdr:colOff>
      <xdr:row>35</xdr:row>
      <xdr:rowOff>75159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83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85336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5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322517</xdr:rowOff>
    </xdr:from>
    <xdr:to>
      <xdr:col>19</xdr:col>
      <xdr:colOff>38100</xdr:colOff>
      <xdr:row>35</xdr:row>
      <xdr:rowOff>81217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89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91393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5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313372</xdr:rowOff>
    </xdr:from>
    <xdr:to>
      <xdr:col>15</xdr:col>
      <xdr:colOff>101600</xdr:colOff>
      <xdr:row>35</xdr:row>
      <xdr:rowOff>72072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80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82249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49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香川県高松市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417,660
410,907
375.54
183,044,839
177,753,103
4,061,738
101,928,418
169,446,681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64327</xdr:rowOff>
    </xdr:from>
    <xdr:to>
      <xdr:col>24</xdr:col>
      <xdr:colOff>63500</xdr:colOff>
      <xdr:row>34</xdr:row>
      <xdr:rowOff>98715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22177"/>
          <a:ext cx="838200" cy="20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98715</xdr:rowOff>
    </xdr:from>
    <xdr:to>
      <xdr:col>19</xdr:col>
      <xdr:colOff>177800</xdr:colOff>
      <xdr:row>34</xdr:row>
      <xdr:rowOff>102503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28015"/>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102503</xdr:rowOff>
    </xdr:from>
    <xdr:to>
      <xdr:col>15</xdr:col>
      <xdr:colOff>50800</xdr:colOff>
      <xdr:row>34</xdr:row>
      <xdr:rowOff>158347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31803"/>
          <a:ext cx="889000" cy="5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158347</xdr:rowOff>
    </xdr:from>
    <xdr:to>
      <xdr:col>10</xdr:col>
      <xdr:colOff>114300</xdr:colOff>
      <xdr:row>35</xdr:row>
      <xdr:rowOff>48064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87647"/>
          <a:ext cx="889000" cy="6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13527</xdr:rowOff>
    </xdr:from>
    <xdr:to>
      <xdr:col>24</xdr:col>
      <xdr:colOff>114300</xdr:colOff>
      <xdr:row>33</xdr:row>
      <xdr:rowOff>115127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36404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2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47915</xdr:rowOff>
    </xdr:from>
    <xdr:to>
      <xdr:col>20</xdr:col>
      <xdr:colOff>38100</xdr:colOff>
      <xdr:row>34</xdr:row>
      <xdr:rowOff>149515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7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166042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5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51703</xdr:rowOff>
    </xdr:from>
    <xdr:to>
      <xdr:col>15</xdr:col>
      <xdr:colOff>101600</xdr:colOff>
      <xdr:row>34</xdr:row>
      <xdr:rowOff>153303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8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169830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5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107547</xdr:rowOff>
    </xdr:from>
    <xdr:to>
      <xdr:col>10</xdr:col>
      <xdr:colOff>165100</xdr:colOff>
      <xdr:row>35</xdr:row>
      <xdr:rowOff>37697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3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54224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1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168714</xdr:rowOff>
    </xdr:from>
    <xdr:to>
      <xdr:col>6</xdr:col>
      <xdr:colOff>38100</xdr:colOff>
      <xdr:row>35</xdr:row>
      <xdr:rowOff>98864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9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115391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7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8998</xdr:rowOff>
    </xdr:from>
    <xdr:to>
      <xdr:col>24</xdr:col>
      <xdr:colOff>63500</xdr:colOff>
      <xdr:row>57</xdr:row>
      <xdr:rowOff>75378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781648"/>
          <a:ext cx="838200" cy="6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35687</xdr:rowOff>
    </xdr:from>
    <xdr:to>
      <xdr:col>19</xdr:col>
      <xdr:colOff>177800</xdr:colOff>
      <xdr:row>57</xdr:row>
      <xdr:rowOff>75378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808337"/>
          <a:ext cx="889000" cy="3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35687</xdr:rowOff>
    </xdr:from>
    <xdr:to>
      <xdr:col>15</xdr:col>
      <xdr:colOff>50800</xdr:colOff>
      <xdr:row>58</xdr:row>
      <xdr:rowOff>5083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808337"/>
          <a:ext cx="889000" cy="14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5083</xdr:rowOff>
    </xdr:from>
    <xdr:to>
      <xdr:col>10</xdr:col>
      <xdr:colOff>114300</xdr:colOff>
      <xdr:row>58</xdr:row>
      <xdr:rowOff>102267</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949183"/>
          <a:ext cx="889000" cy="9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129648</xdr:rowOff>
    </xdr:from>
    <xdr:to>
      <xdr:col>24</xdr:col>
      <xdr:colOff>114300</xdr:colOff>
      <xdr:row>57</xdr:row>
      <xdr:rowOff>59798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7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108075</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70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24578</xdr:rowOff>
    </xdr:from>
    <xdr:to>
      <xdr:col>20</xdr:col>
      <xdr:colOff>38100</xdr:colOff>
      <xdr:row>57</xdr:row>
      <xdr:rowOff>126178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79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117305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88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156337</xdr:rowOff>
    </xdr:from>
    <xdr:to>
      <xdr:col>15</xdr:col>
      <xdr:colOff>101600</xdr:colOff>
      <xdr:row>57</xdr:row>
      <xdr:rowOff>86487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75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77614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85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125733</xdr:rowOff>
    </xdr:from>
    <xdr:to>
      <xdr:col>10</xdr:col>
      <xdr:colOff>165100</xdr:colOff>
      <xdr:row>58</xdr:row>
      <xdr:rowOff>55883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89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47010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99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51467</xdr:rowOff>
    </xdr:from>
    <xdr:to>
      <xdr:col>6</xdr:col>
      <xdr:colOff>38100</xdr:colOff>
      <xdr:row>58</xdr:row>
      <xdr:rowOff>153067</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99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144194</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08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70709</xdr:rowOff>
    </xdr:from>
    <xdr:to>
      <xdr:col>24</xdr:col>
      <xdr:colOff>63500</xdr:colOff>
      <xdr:row>77</xdr:row>
      <xdr:rowOff>87030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72359"/>
          <a:ext cx="838200" cy="1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87030</xdr:rowOff>
    </xdr:from>
    <xdr:to>
      <xdr:col>19</xdr:col>
      <xdr:colOff>177800</xdr:colOff>
      <xdr:row>77</xdr:row>
      <xdr:rowOff>87579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88680"/>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87579</xdr:rowOff>
    </xdr:from>
    <xdr:to>
      <xdr:col>15</xdr:col>
      <xdr:colOff>50800</xdr:colOff>
      <xdr:row>77</xdr:row>
      <xdr:rowOff>91785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89229"/>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71851</xdr:rowOff>
    </xdr:from>
    <xdr:to>
      <xdr:col>10</xdr:col>
      <xdr:colOff>114300</xdr:colOff>
      <xdr:row>77</xdr:row>
      <xdr:rowOff>91785</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273501"/>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19909</xdr:rowOff>
    </xdr:from>
    <xdr:to>
      <xdr:col>24</xdr:col>
      <xdr:colOff>114300</xdr:colOff>
      <xdr:row>77</xdr:row>
      <xdr:rowOff>121509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2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169786</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19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36230</xdr:rowOff>
    </xdr:from>
    <xdr:to>
      <xdr:col>20</xdr:col>
      <xdr:colOff>38100</xdr:colOff>
      <xdr:row>77</xdr:row>
      <xdr:rowOff>137830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3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154357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1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36779</xdr:rowOff>
    </xdr:from>
    <xdr:to>
      <xdr:col>15</xdr:col>
      <xdr:colOff>101600</xdr:colOff>
      <xdr:row>77</xdr:row>
      <xdr:rowOff>138379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3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129506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33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40985</xdr:rowOff>
    </xdr:from>
    <xdr:to>
      <xdr:col>10</xdr:col>
      <xdr:colOff>165100</xdr:colOff>
      <xdr:row>77</xdr:row>
      <xdr:rowOff>142585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133712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3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21051</xdr:rowOff>
    </xdr:from>
    <xdr:to>
      <xdr:col>6</xdr:col>
      <xdr:colOff>38100</xdr:colOff>
      <xdr:row>77</xdr:row>
      <xdr:rowOff>122651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139178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99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150096</xdr:rowOff>
    </xdr:from>
    <xdr:to>
      <xdr:col>24</xdr:col>
      <xdr:colOff>63500</xdr:colOff>
      <xdr:row>97</xdr:row>
      <xdr:rowOff>39301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609296"/>
          <a:ext cx="838200" cy="6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39301</xdr:rowOff>
    </xdr:from>
    <xdr:to>
      <xdr:col>19</xdr:col>
      <xdr:colOff>177800</xdr:colOff>
      <xdr:row>97</xdr:row>
      <xdr:rowOff>120422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669951"/>
          <a:ext cx="889000" cy="8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149442</xdr:rowOff>
    </xdr:from>
    <xdr:to>
      <xdr:col>15</xdr:col>
      <xdr:colOff>50800</xdr:colOff>
      <xdr:row>97</xdr:row>
      <xdr:rowOff>120422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608642"/>
          <a:ext cx="889000" cy="14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149442</xdr:rowOff>
    </xdr:from>
    <xdr:to>
      <xdr:col>10</xdr:col>
      <xdr:colOff>114300</xdr:colOff>
      <xdr:row>98</xdr:row>
      <xdr:rowOff>81962</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608642"/>
          <a:ext cx="889000" cy="27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99296</xdr:rowOff>
    </xdr:from>
    <xdr:to>
      <xdr:col>24</xdr:col>
      <xdr:colOff>114300</xdr:colOff>
      <xdr:row>97</xdr:row>
      <xdr:rowOff>29446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55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77723</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53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159951</xdr:rowOff>
    </xdr:from>
    <xdr:to>
      <xdr:col>20</xdr:col>
      <xdr:colOff>38100</xdr:colOff>
      <xdr:row>97</xdr:row>
      <xdr:rowOff>90101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61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81228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71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69622</xdr:rowOff>
    </xdr:from>
    <xdr:to>
      <xdr:col>15</xdr:col>
      <xdr:colOff>101600</xdr:colOff>
      <xdr:row>97</xdr:row>
      <xdr:rowOff>171222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70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162349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79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98642</xdr:rowOff>
    </xdr:from>
    <xdr:to>
      <xdr:col>10</xdr:col>
      <xdr:colOff>165100</xdr:colOff>
      <xdr:row>97</xdr:row>
      <xdr:rowOff>28792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55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19919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6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31162</xdr:rowOff>
    </xdr:from>
    <xdr:to>
      <xdr:col>6</xdr:col>
      <xdr:colOff>38100</xdr:colOff>
      <xdr:row>98</xdr:row>
      <xdr:rowOff>132762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123889</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92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105062</xdr:rowOff>
    </xdr:from>
    <xdr:to>
      <xdr:col>55</xdr:col>
      <xdr:colOff>0</xdr:colOff>
      <xdr:row>37</xdr:row>
      <xdr:rowOff>133626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448712"/>
          <a:ext cx="838200" cy="2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105062</xdr:rowOff>
    </xdr:from>
    <xdr:to>
      <xdr:col>50</xdr:col>
      <xdr:colOff>114300</xdr:colOff>
      <xdr:row>37</xdr:row>
      <xdr:rowOff>121096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448712"/>
          <a:ext cx="889000" cy="1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121096</xdr:rowOff>
    </xdr:from>
    <xdr:to>
      <xdr:col>45</xdr:col>
      <xdr:colOff>177800</xdr:colOff>
      <xdr:row>37</xdr:row>
      <xdr:rowOff>162680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464746"/>
          <a:ext cx="889000" cy="4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62019</xdr:rowOff>
    </xdr:from>
    <xdr:to>
      <xdr:col>41</xdr:col>
      <xdr:colOff>50800</xdr:colOff>
      <xdr:row>37</xdr:row>
      <xdr:rowOff>162680</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376969"/>
          <a:ext cx="889000" cy="112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82826</xdr:rowOff>
    </xdr:from>
    <xdr:to>
      <xdr:col>55</xdr:col>
      <xdr:colOff>50800</xdr:colOff>
      <xdr:row>38</xdr:row>
      <xdr:rowOff>12976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2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169203</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4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54262</xdr:rowOff>
    </xdr:from>
    <xdr:to>
      <xdr:col>50</xdr:col>
      <xdr:colOff>165100</xdr:colOff>
      <xdr:row>37</xdr:row>
      <xdr:rowOff>155862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9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146989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49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70296</xdr:rowOff>
    </xdr:from>
    <xdr:to>
      <xdr:col>46</xdr:col>
      <xdr:colOff>38100</xdr:colOff>
      <xdr:row>38</xdr:row>
      <xdr:rowOff>446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41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163023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50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111880</xdr:rowOff>
    </xdr:from>
    <xdr:to>
      <xdr:col>41</xdr:col>
      <xdr:colOff>101600</xdr:colOff>
      <xdr:row>38</xdr:row>
      <xdr:rowOff>42030</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33157</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54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11219</xdr:rowOff>
    </xdr:from>
    <xdr:to>
      <xdr:col>36</xdr:col>
      <xdr:colOff>165100</xdr:colOff>
      <xdr:row>31</xdr:row>
      <xdr:rowOff>112819</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32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103946</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41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116345</xdr:rowOff>
    </xdr:from>
    <xdr:to>
      <xdr:col>55</xdr:col>
      <xdr:colOff>0</xdr:colOff>
      <xdr:row>58</xdr:row>
      <xdr:rowOff>75749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546095"/>
          <a:ext cx="838200" cy="47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116345</xdr:rowOff>
    </xdr:from>
    <xdr:to>
      <xdr:col>50</xdr:col>
      <xdr:colOff>114300</xdr:colOff>
      <xdr:row>57</xdr:row>
      <xdr:rowOff>87008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546095"/>
          <a:ext cx="889000" cy="3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124764</xdr:rowOff>
    </xdr:from>
    <xdr:to>
      <xdr:col>45</xdr:col>
      <xdr:colOff>177800</xdr:colOff>
      <xdr:row>57</xdr:row>
      <xdr:rowOff>87008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554514"/>
          <a:ext cx="889000" cy="30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68605</xdr:rowOff>
    </xdr:from>
    <xdr:to>
      <xdr:col>41</xdr:col>
      <xdr:colOff>50800</xdr:colOff>
      <xdr:row>55</xdr:row>
      <xdr:rowOff>124764</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498355"/>
          <a:ext cx="889000" cy="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24949</xdr:rowOff>
    </xdr:from>
    <xdr:to>
      <xdr:col>55</xdr:col>
      <xdr:colOff>50800</xdr:colOff>
      <xdr:row>58</xdr:row>
      <xdr:rowOff>126549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96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111326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88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65545</xdr:rowOff>
    </xdr:from>
    <xdr:to>
      <xdr:col>50</xdr:col>
      <xdr:colOff>165100</xdr:colOff>
      <xdr:row>55</xdr:row>
      <xdr:rowOff>167145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49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12222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27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36208</xdr:rowOff>
    </xdr:from>
    <xdr:to>
      <xdr:col>46</xdr:col>
      <xdr:colOff>38100</xdr:colOff>
      <xdr:row>57</xdr:row>
      <xdr:rowOff>137808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80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128935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90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73964</xdr:rowOff>
    </xdr:from>
    <xdr:to>
      <xdr:col>41</xdr:col>
      <xdr:colOff>101600</xdr:colOff>
      <xdr:row>56</xdr:row>
      <xdr:rowOff>4114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5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20641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27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17805</xdr:rowOff>
    </xdr:from>
    <xdr:to>
      <xdr:col>36</xdr:col>
      <xdr:colOff>165100</xdr:colOff>
      <xdr:row>55</xdr:row>
      <xdr:rowOff>119405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4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135932</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2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121298</xdr:rowOff>
    </xdr:from>
    <xdr:to>
      <xdr:col>55</xdr:col>
      <xdr:colOff>0</xdr:colOff>
      <xdr:row>78</xdr:row>
      <xdr:rowOff>124994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494398"/>
          <a:ext cx="8382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31725</xdr:rowOff>
    </xdr:from>
    <xdr:to>
      <xdr:col>50</xdr:col>
      <xdr:colOff>114300</xdr:colOff>
      <xdr:row>78</xdr:row>
      <xdr:rowOff>124994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404825"/>
          <a:ext cx="889000" cy="9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103124</xdr:rowOff>
    </xdr:from>
    <xdr:to>
      <xdr:col>45</xdr:col>
      <xdr:colOff>177800</xdr:colOff>
      <xdr:row>78</xdr:row>
      <xdr:rowOff>31725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304774"/>
          <a:ext cx="889000" cy="1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103124</xdr:rowOff>
    </xdr:from>
    <xdr:to>
      <xdr:col>41</xdr:col>
      <xdr:colOff>50800</xdr:colOff>
      <xdr:row>77</xdr:row>
      <xdr:rowOff>120611</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304774"/>
          <a:ext cx="8890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70498</xdr:rowOff>
    </xdr:from>
    <xdr:to>
      <xdr:col>55</xdr:col>
      <xdr:colOff>50800</xdr:colOff>
      <xdr:row>79</xdr:row>
      <xdr:rowOff>648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156875</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5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74194</xdr:rowOff>
    </xdr:from>
    <xdr:to>
      <xdr:col>50</xdr:col>
      <xdr:colOff>165100</xdr:colOff>
      <xdr:row>79</xdr:row>
      <xdr:rowOff>4344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166921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152375</xdr:rowOff>
    </xdr:from>
    <xdr:to>
      <xdr:col>46</xdr:col>
      <xdr:colOff>38100</xdr:colOff>
      <xdr:row>78</xdr:row>
      <xdr:rowOff>82525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3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73652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44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52324</xdr:rowOff>
    </xdr:from>
    <xdr:to>
      <xdr:col>41</xdr:col>
      <xdr:colOff>101600</xdr:colOff>
      <xdr:row>77</xdr:row>
      <xdr:rowOff>153924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2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145051</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3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69811</xdr:rowOff>
    </xdr:from>
    <xdr:to>
      <xdr:col>36</xdr:col>
      <xdr:colOff>165100</xdr:colOff>
      <xdr:row>77</xdr:row>
      <xdr:rowOff>171411</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7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162538</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36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124194</xdr:rowOff>
    </xdr:from>
    <xdr:to>
      <xdr:col>55</xdr:col>
      <xdr:colOff>0</xdr:colOff>
      <xdr:row>97</xdr:row>
      <xdr:rowOff>40373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240494"/>
          <a:ext cx="838200" cy="43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124194</xdr:rowOff>
    </xdr:from>
    <xdr:to>
      <xdr:col>50</xdr:col>
      <xdr:colOff>114300</xdr:colOff>
      <xdr:row>96</xdr:row>
      <xdr:rowOff>109449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240494"/>
          <a:ext cx="889000" cy="32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110058</xdr:rowOff>
    </xdr:from>
    <xdr:to>
      <xdr:col>45</xdr:col>
      <xdr:colOff>177800</xdr:colOff>
      <xdr:row>96</xdr:row>
      <xdr:rowOff>109449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397808"/>
          <a:ext cx="889000" cy="17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110058</xdr:rowOff>
    </xdr:from>
    <xdr:to>
      <xdr:col>41</xdr:col>
      <xdr:colOff>50800</xdr:colOff>
      <xdr:row>96</xdr:row>
      <xdr:rowOff>116954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397808"/>
          <a:ext cx="889000" cy="17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161023</xdr:rowOff>
    </xdr:from>
    <xdr:to>
      <xdr:col>55</xdr:col>
      <xdr:colOff>50800</xdr:colOff>
      <xdr:row>97</xdr:row>
      <xdr:rowOff>91173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2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139450</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9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73394</xdr:rowOff>
    </xdr:from>
    <xdr:to>
      <xdr:col>50</xdr:col>
      <xdr:colOff>165100</xdr:colOff>
      <xdr:row>95</xdr:row>
      <xdr:rowOff>3544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1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20071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96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58649</xdr:rowOff>
    </xdr:from>
    <xdr:to>
      <xdr:col>46</xdr:col>
      <xdr:colOff>38100</xdr:colOff>
      <xdr:row>96</xdr:row>
      <xdr:rowOff>160249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5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151376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61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59258</xdr:rowOff>
    </xdr:from>
    <xdr:to>
      <xdr:col>41</xdr:col>
      <xdr:colOff>101600</xdr:colOff>
      <xdr:row>95</xdr:row>
      <xdr:rowOff>160858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34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5935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12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66154</xdr:rowOff>
    </xdr:from>
    <xdr:to>
      <xdr:col>36</xdr:col>
      <xdr:colOff>165100</xdr:colOff>
      <xdr:row>96</xdr:row>
      <xdr:rowOff>167754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158881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1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61214</xdr:rowOff>
    </xdr:from>
    <xdr:to>
      <xdr:col>85</xdr:col>
      <xdr:colOff>127000</xdr:colOff>
      <xdr:row>39</xdr:row>
      <xdr:rowOff>93871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74776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93871</xdr:rowOff>
    </xdr:from>
    <xdr:to>
      <xdr:col>81</xdr:col>
      <xdr:colOff>50800</xdr:colOff>
      <xdr:row>39</xdr:row>
      <xdr:rowOff>98226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780421"/>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96157</xdr:rowOff>
    </xdr:from>
    <xdr:to>
      <xdr:col>76</xdr:col>
      <xdr:colOff>114300</xdr:colOff>
      <xdr:row>39</xdr:row>
      <xdr:rowOff>98226</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2707"/>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96157</xdr:rowOff>
    </xdr:from>
    <xdr:to>
      <xdr:col>71</xdr:col>
      <xdr:colOff>177800</xdr:colOff>
      <xdr:row>39</xdr:row>
      <xdr:rowOff>96810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782707"/>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10414</xdr:rowOff>
    </xdr:from>
    <xdr:to>
      <xdr:col>85</xdr:col>
      <xdr:colOff>177800</xdr:colOff>
      <xdr:row>39</xdr:row>
      <xdr:rowOff>112014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9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96791</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11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43071</xdr:rowOff>
    </xdr:from>
    <xdr:to>
      <xdr:col>81</xdr:col>
      <xdr:colOff>101600</xdr:colOff>
      <xdr:row>39</xdr:row>
      <xdr:rowOff>144671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2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135798</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24333" y="68223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47426</xdr:rowOff>
    </xdr:from>
    <xdr:to>
      <xdr:col>76</xdr:col>
      <xdr:colOff>165100</xdr:colOff>
      <xdr:row>39</xdr:row>
      <xdr:rowOff>149026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140153</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45357</xdr:rowOff>
    </xdr:from>
    <xdr:to>
      <xdr:col>72</xdr:col>
      <xdr:colOff>38100</xdr:colOff>
      <xdr:row>39</xdr:row>
      <xdr:rowOff>146957</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138084</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46333" y="6824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46010</xdr:rowOff>
    </xdr:from>
    <xdr:to>
      <xdr:col>67</xdr:col>
      <xdr:colOff>101600</xdr:colOff>
      <xdr:row>39</xdr:row>
      <xdr:rowOff>147610</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138737</xdr:rowOff>
    </xdr:from>
    <xdr:ext cx="313932"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57333" y="6825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105181</xdr:rowOff>
    </xdr:from>
    <xdr:to>
      <xdr:col>85</xdr:col>
      <xdr:colOff>127000</xdr:colOff>
      <xdr:row>76</xdr:row>
      <xdr:rowOff>72949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963931"/>
          <a:ext cx="838200" cy="13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130967</xdr:rowOff>
    </xdr:from>
    <xdr:to>
      <xdr:col>81</xdr:col>
      <xdr:colOff>50800</xdr:colOff>
      <xdr:row>76</xdr:row>
      <xdr:rowOff>72949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989717"/>
          <a:ext cx="889000" cy="11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130967</xdr:rowOff>
    </xdr:from>
    <xdr:to>
      <xdr:col>76</xdr:col>
      <xdr:colOff>114300</xdr:colOff>
      <xdr:row>76</xdr:row>
      <xdr:rowOff>1031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989717"/>
          <a:ext cx="889000" cy="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1031</xdr:rowOff>
    </xdr:from>
    <xdr:to>
      <xdr:col>71</xdr:col>
      <xdr:colOff>177800</xdr:colOff>
      <xdr:row>76</xdr:row>
      <xdr:rowOff>30178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31231"/>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54381</xdr:rowOff>
    </xdr:from>
    <xdr:to>
      <xdr:col>85</xdr:col>
      <xdr:colOff>177800</xdr:colOff>
      <xdr:row>75</xdr:row>
      <xdr:rowOff>155981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1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77258</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76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22149</xdr:rowOff>
    </xdr:from>
    <xdr:to>
      <xdr:col>81</xdr:col>
      <xdr:colOff>101600</xdr:colOff>
      <xdr:row>76</xdr:row>
      <xdr:rowOff>123749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5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140276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8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80167</xdr:rowOff>
    </xdr:from>
    <xdr:to>
      <xdr:col>76</xdr:col>
      <xdr:colOff>165100</xdr:colOff>
      <xdr:row>76</xdr:row>
      <xdr:rowOff>10317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26844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71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121681</xdr:rowOff>
    </xdr:from>
    <xdr:to>
      <xdr:col>72</xdr:col>
      <xdr:colOff>38100</xdr:colOff>
      <xdr:row>76</xdr:row>
      <xdr:rowOff>51831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98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68358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75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150828</xdr:rowOff>
    </xdr:from>
    <xdr:to>
      <xdr:col>67</xdr:col>
      <xdr:colOff>101600</xdr:colOff>
      <xdr:row>76</xdr:row>
      <xdr:rowOff>80978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0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97505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78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126022</xdr:rowOff>
    </xdr:from>
    <xdr:to>
      <xdr:col>85</xdr:col>
      <xdr:colOff>127000</xdr:colOff>
      <xdr:row>98</xdr:row>
      <xdr:rowOff>127222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928122"/>
          <a:ext cx="8382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127222</xdr:rowOff>
    </xdr:from>
    <xdr:to>
      <xdr:col>81</xdr:col>
      <xdr:colOff>50800</xdr:colOff>
      <xdr:row>98</xdr:row>
      <xdr:rowOff>170484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929322"/>
          <a:ext cx="889000" cy="4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86988</xdr:rowOff>
    </xdr:from>
    <xdr:to>
      <xdr:col>76</xdr:col>
      <xdr:colOff>114300</xdr:colOff>
      <xdr:row>98</xdr:row>
      <xdr:rowOff>170484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89088"/>
          <a:ext cx="889000" cy="8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86988</xdr:rowOff>
    </xdr:from>
    <xdr:to>
      <xdr:col>71</xdr:col>
      <xdr:colOff>177800</xdr:colOff>
      <xdr:row>99</xdr:row>
      <xdr:rowOff>15456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89088"/>
          <a:ext cx="889000" cy="9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75222</xdr:rowOff>
    </xdr:from>
    <xdr:to>
      <xdr:col>85</xdr:col>
      <xdr:colOff>177800</xdr:colOff>
      <xdr:row>99</xdr:row>
      <xdr:rowOff>5372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7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161599</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76422</xdr:rowOff>
    </xdr:from>
    <xdr:to>
      <xdr:col>81</xdr:col>
      <xdr:colOff>101600</xdr:colOff>
      <xdr:row>99</xdr:row>
      <xdr:rowOff>6572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7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169149</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7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119684</xdr:rowOff>
    </xdr:from>
    <xdr:to>
      <xdr:col>76</xdr:col>
      <xdr:colOff>165100</xdr:colOff>
      <xdr:row>99</xdr:row>
      <xdr:rowOff>49834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2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40961</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1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36188</xdr:rowOff>
    </xdr:from>
    <xdr:to>
      <xdr:col>72</xdr:col>
      <xdr:colOff>38100</xdr:colOff>
      <xdr:row>98</xdr:row>
      <xdr:rowOff>137788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128915</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136106</xdr:rowOff>
    </xdr:from>
    <xdr:to>
      <xdr:col>67</xdr:col>
      <xdr:colOff>101600</xdr:colOff>
      <xdr:row>99</xdr:row>
      <xdr:rowOff>66256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3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57383</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102667</xdr:rowOff>
    </xdr:from>
    <xdr:to>
      <xdr:col>116</xdr:col>
      <xdr:colOff>63500</xdr:colOff>
      <xdr:row>35</xdr:row>
      <xdr:rowOff>136499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103417"/>
          <a:ext cx="8382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131699</xdr:rowOff>
    </xdr:from>
    <xdr:to>
      <xdr:col>111</xdr:col>
      <xdr:colOff>177800</xdr:colOff>
      <xdr:row>35</xdr:row>
      <xdr:rowOff>136499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132449"/>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65862</xdr:rowOff>
    </xdr:from>
    <xdr:to>
      <xdr:col>107</xdr:col>
      <xdr:colOff>50800</xdr:colOff>
      <xdr:row>35</xdr:row>
      <xdr:rowOff>131699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066612"/>
          <a:ext cx="8890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28601</xdr:rowOff>
    </xdr:from>
    <xdr:to>
      <xdr:col>102</xdr:col>
      <xdr:colOff>114300</xdr:colOff>
      <xdr:row>35</xdr:row>
      <xdr:rowOff>65862</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029351"/>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51867</xdr:rowOff>
    </xdr:from>
    <xdr:to>
      <xdr:col>116</xdr:col>
      <xdr:colOff>114300</xdr:colOff>
      <xdr:row>35</xdr:row>
      <xdr:rowOff>153467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05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74744</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90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85699</xdr:rowOff>
    </xdr:from>
    <xdr:to>
      <xdr:col>112</xdr:col>
      <xdr:colOff>38100</xdr:colOff>
      <xdr:row>36</xdr:row>
      <xdr:rowOff>15849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0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32376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86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80899</xdr:rowOff>
    </xdr:from>
    <xdr:to>
      <xdr:col>107</xdr:col>
      <xdr:colOff>101600</xdr:colOff>
      <xdr:row>36</xdr:row>
      <xdr:rowOff>11049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08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27576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85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15062</xdr:rowOff>
    </xdr:from>
    <xdr:to>
      <xdr:col>102</xdr:col>
      <xdr:colOff>165100</xdr:colOff>
      <xdr:row>35</xdr:row>
      <xdr:rowOff>116662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0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133189</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79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149251</xdr:rowOff>
    </xdr:from>
    <xdr:to>
      <xdr:col>98</xdr:col>
      <xdr:colOff>38100</xdr:colOff>
      <xdr:row>35</xdr:row>
      <xdr:rowOff>79401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97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95928</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75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11741</xdr:rowOff>
    </xdr:from>
    <xdr:to>
      <xdr:col>116</xdr:col>
      <xdr:colOff>63500</xdr:colOff>
      <xdr:row>59</xdr:row>
      <xdr:rowOff>18142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27291"/>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149130</xdr:rowOff>
    </xdr:from>
    <xdr:to>
      <xdr:col>111</xdr:col>
      <xdr:colOff>177800</xdr:colOff>
      <xdr:row>59</xdr:row>
      <xdr:rowOff>11741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093230"/>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149130</xdr:rowOff>
    </xdr:from>
    <xdr:to>
      <xdr:col>107</xdr:col>
      <xdr:colOff>50800</xdr:colOff>
      <xdr:row>59</xdr:row>
      <xdr:rowOff>5797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10093230"/>
          <a:ext cx="889000" cy="2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5797</xdr:rowOff>
    </xdr:from>
    <xdr:to>
      <xdr:col>102</xdr:col>
      <xdr:colOff>114300</xdr:colOff>
      <xdr:row>59</xdr:row>
      <xdr:rowOff>25495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121347"/>
          <a:ext cx="8890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138792</xdr:rowOff>
    </xdr:from>
    <xdr:to>
      <xdr:col>116</xdr:col>
      <xdr:colOff>114300</xdr:colOff>
      <xdr:row>59</xdr:row>
      <xdr:rowOff>68942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8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53719</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132391</xdr:rowOff>
    </xdr:from>
    <xdr:to>
      <xdr:col>112</xdr:col>
      <xdr:colOff>38100</xdr:colOff>
      <xdr:row>59</xdr:row>
      <xdr:rowOff>62541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7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53668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6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98330</xdr:rowOff>
    </xdr:from>
    <xdr:to>
      <xdr:col>107</xdr:col>
      <xdr:colOff>101600</xdr:colOff>
      <xdr:row>59</xdr:row>
      <xdr:rowOff>28480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19607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1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126447</xdr:rowOff>
    </xdr:from>
    <xdr:to>
      <xdr:col>102</xdr:col>
      <xdr:colOff>165100</xdr:colOff>
      <xdr:row>59</xdr:row>
      <xdr:rowOff>56597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7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47724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6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146145</xdr:rowOff>
    </xdr:from>
    <xdr:to>
      <xdr:col>98</xdr:col>
      <xdr:colOff>38100</xdr:colOff>
      <xdr:row>59</xdr:row>
      <xdr:rowOff>76295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9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67422</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182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134938</xdr:rowOff>
    </xdr:from>
    <xdr:to>
      <xdr:col>116</xdr:col>
      <xdr:colOff>63500</xdr:colOff>
      <xdr:row>74</xdr:row>
      <xdr:rowOff>151244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822238"/>
          <a:ext cx="8382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151244</xdr:rowOff>
    </xdr:from>
    <xdr:to>
      <xdr:col>111</xdr:col>
      <xdr:colOff>177800</xdr:colOff>
      <xdr:row>75</xdr:row>
      <xdr:rowOff>41783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838544"/>
          <a:ext cx="889000" cy="6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37782</xdr:rowOff>
    </xdr:from>
    <xdr:to>
      <xdr:col>107</xdr:col>
      <xdr:colOff>50800</xdr:colOff>
      <xdr:row>75</xdr:row>
      <xdr:rowOff>41783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2896532"/>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27915</xdr:rowOff>
    </xdr:from>
    <xdr:to>
      <xdr:col>102</xdr:col>
      <xdr:colOff>114300</xdr:colOff>
      <xdr:row>75</xdr:row>
      <xdr:rowOff>37782</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886665"/>
          <a:ext cx="8890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84138</xdr:rowOff>
    </xdr:from>
    <xdr:to>
      <xdr:col>116</xdr:col>
      <xdr:colOff>114300</xdr:colOff>
      <xdr:row>75</xdr:row>
      <xdr:rowOff>14288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77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107015</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62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100444</xdr:rowOff>
    </xdr:from>
    <xdr:to>
      <xdr:col>112</xdr:col>
      <xdr:colOff>38100</xdr:colOff>
      <xdr:row>75</xdr:row>
      <xdr:rowOff>30594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47121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5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162433</xdr:rowOff>
    </xdr:from>
    <xdr:to>
      <xdr:col>107</xdr:col>
      <xdr:colOff>101600</xdr:colOff>
      <xdr:row>75</xdr:row>
      <xdr:rowOff>92583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4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109110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62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158432</xdr:rowOff>
    </xdr:from>
    <xdr:to>
      <xdr:col>102</xdr:col>
      <xdr:colOff>165100</xdr:colOff>
      <xdr:row>75</xdr:row>
      <xdr:rowOff>88582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4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105109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6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148565</xdr:rowOff>
    </xdr:from>
    <xdr:to>
      <xdr:col>98</xdr:col>
      <xdr:colOff>38100</xdr:colOff>
      <xdr:row>75</xdr:row>
      <xdr:rowOff>78715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3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95242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61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４２５，５９３円となっており、前年度比６，２４５円の減となった。主な減要因として、普通建設事業費は文化芸術ホール改修事業費が減少したことなどにより、前年度から４７．６％減となった一方、主な増要因として、公債費は休日の関係により令和５年度末支払い分が令和６年度支払いとなったことなどにより、前年度から１６．１％増となり、引き続き類似団体平均を上回っている。また、人件費においても給与改定の影響により、８．３％増となり類似団体平均を上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老朽化した学校・庁舎など大規模施設や道路・橋りょうなどのインフラ施設については、改築・改修による財政への影響を平準化するため、計画的修繕を実施し、ライフサイクルコストの縮減を図るとともに、公共施設等の更新・統廃合・長寿命化などを計画的に行い、財政負担の軽減・平準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香川県高松市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417,660
410,907
375.54
183,044,839
177,753,103
4,061,738
101,928,418
169,446,681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21590</xdr:rowOff>
    </xdr:from>
    <xdr:to>
      <xdr:col>24</xdr:col>
      <xdr:colOff>63500</xdr:colOff>
      <xdr:row>36</xdr:row>
      <xdr:rowOff>35306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9379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35306</xdr:rowOff>
    </xdr:from>
    <xdr:to>
      <xdr:col>19</xdr:col>
      <xdr:colOff>177800</xdr:colOff>
      <xdr:row>36</xdr:row>
      <xdr:rowOff>78740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0750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61214</xdr:rowOff>
    </xdr:from>
    <xdr:to>
      <xdr:col>15</xdr:col>
      <xdr:colOff>50800</xdr:colOff>
      <xdr:row>36</xdr:row>
      <xdr:rowOff>78740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3341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61214</xdr:rowOff>
    </xdr:from>
    <xdr:to>
      <xdr:col>10</xdr:col>
      <xdr:colOff>114300</xdr:colOff>
      <xdr:row>36</xdr:row>
      <xdr:rowOff>74930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3341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142240</xdr:rowOff>
    </xdr:from>
    <xdr:to>
      <xdr:col>24</xdr:col>
      <xdr:colOff>114300</xdr:colOff>
      <xdr:row>36</xdr:row>
      <xdr:rowOff>72390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120667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155956</xdr:rowOff>
    </xdr:from>
    <xdr:to>
      <xdr:col>20</xdr:col>
      <xdr:colOff>38100</xdr:colOff>
      <xdr:row>36</xdr:row>
      <xdr:rowOff>86106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77233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4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27940</xdr:rowOff>
    </xdr:from>
    <xdr:to>
      <xdr:col>15</xdr:col>
      <xdr:colOff>101600</xdr:colOff>
      <xdr:row>36</xdr:row>
      <xdr:rowOff>129540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120667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10414</xdr:rowOff>
    </xdr:from>
    <xdr:to>
      <xdr:col>10</xdr:col>
      <xdr:colOff>165100</xdr:colOff>
      <xdr:row>36</xdr:row>
      <xdr:rowOff>112014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103141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24130</xdr:rowOff>
    </xdr:from>
    <xdr:to>
      <xdr:col>6</xdr:col>
      <xdr:colOff>38100</xdr:colOff>
      <xdr:row>36</xdr:row>
      <xdr:rowOff>125730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116857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90322</xdr:rowOff>
    </xdr:from>
    <xdr:to>
      <xdr:col>24</xdr:col>
      <xdr:colOff>63500</xdr:colOff>
      <xdr:row>58</xdr:row>
      <xdr:rowOff>118821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34422"/>
          <a:ext cx="8382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105372</xdr:rowOff>
    </xdr:from>
    <xdr:to>
      <xdr:col>19</xdr:col>
      <xdr:colOff>177800</xdr:colOff>
      <xdr:row>58</xdr:row>
      <xdr:rowOff>118821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49472"/>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47981</xdr:rowOff>
    </xdr:from>
    <xdr:to>
      <xdr:col>15</xdr:col>
      <xdr:colOff>50800</xdr:colOff>
      <xdr:row>58</xdr:row>
      <xdr:rowOff>105372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92081"/>
          <a:ext cx="889000" cy="5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82677</xdr:rowOff>
    </xdr:from>
    <xdr:to>
      <xdr:col>10</xdr:col>
      <xdr:colOff>114300</xdr:colOff>
      <xdr:row>58</xdr:row>
      <xdr:rowOff>47981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26627"/>
          <a:ext cx="889000" cy="116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39522</xdr:rowOff>
    </xdr:from>
    <xdr:to>
      <xdr:col>24</xdr:col>
      <xdr:colOff>114300</xdr:colOff>
      <xdr:row>58</xdr:row>
      <xdr:rowOff>141122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17949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6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68021</xdr:rowOff>
    </xdr:from>
    <xdr:to>
      <xdr:col>20</xdr:col>
      <xdr:colOff>38100</xdr:colOff>
      <xdr:row>58</xdr:row>
      <xdr:rowOff>169621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1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160748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54572</xdr:rowOff>
    </xdr:from>
    <xdr:to>
      <xdr:col>15</xdr:col>
      <xdr:colOff>101600</xdr:colOff>
      <xdr:row>58</xdr:row>
      <xdr:rowOff>156172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147299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9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168631</xdr:rowOff>
    </xdr:from>
    <xdr:to>
      <xdr:col>10</xdr:col>
      <xdr:colOff>165100</xdr:colOff>
      <xdr:row>58</xdr:row>
      <xdr:rowOff>98781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4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89908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3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31877</xdr:rowOff>
    </xdr:from>
    <xdr:to>
      <xdr:col>6</xdr:col>
      <xdr:colOff>38100</xdr:colOff>
      <xdr:row>51</xdr:row>
      <xdr:rowOff>133477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7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124604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6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167878</xdr:rowOff>
    </xdr:from>
    <xdr:to>
      <xdr:col>24</xdr:col>
      <xdr:colOff>63500</xdr:colOff>
      <xdr:row>77</xdr:row>
      <xdr:rowOff>60110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98078"/>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60110</xdr:rowOff>
    </xdr:from>
    <xdr:to>
      <xdr:col>19</xdr:col>
      <xdr:colOff>177800</xdr:colOff>
      <xdr:row>77</xdr:row>
      <xdr:rowOff>139807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61760"/>
          <a:ext cx="889000" cy="7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69917</xdr:rowOff>
    </xdr:from>
    <xdr:to>
      <xdr:col>15</xdr:col>
      <xdr:colOff>50800</xdr:colOff>
      <xdr:row>77</xdr:row>
      <xdr:rowOff>139807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71567"/>
          <a:ext cx="889000" cy="6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69917</xdr:rowOff>
    </xdr:from>
    <xdr:to>
      <xdr:col>10</xdr:col>
      <xdr:colOff>114300</xdr:colOff>
      <xdr:row>78</xdr:row>
      <xdr:rowOff>87229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71567"/>
          <a:ext cx="889000" cy="18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117078</xdr:rowOff>
    </xdr:from>
    <xdr:to>
      <xdr:col>24</xdr:col>
      <xdr:colOff>114300</xdr:colOff>
      <xdr:row>77</xdr:row>
      <xdr:rowOff>47228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4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95505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2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9310</xdr:rowOff>
    </xdr:from>
    <xdr:to>
      <xdr:col>20</xdr:col>
      <xdr:colOff>38100</xdr:colOff>
      <xdr:row>77</xdr:row>
      <xdr:rowOff>110910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102037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0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89007</xdr:rowOff>
    </xdr:from>
    <xdr:to>
      <xdr:col>15</xdr:col>
      <xdr:colOff>101600</xdr:colOff>
      <xdr:row>78</xdr:row>
      <xdr:rowOff>19157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9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10284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83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19117</xdr:rowOff>
    </xdr:from>
    <xdr:to>
      <xdr:col>10</xdr:col>
      <xdr:colOff>165100</xdr:colOff>
      <xdr:row>77</xdr:row>
      <xdr:rowOff>120717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2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111844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1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36429</xdr:rowOff>
    </xdr:from>
    <xdr:to>
      <xdr:col>6</xdr:col>
      <xdr:colOff>38100</xdr:colOff>
      <xdr:row>78</xdr:row>
      <xdr:rowOff>138029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0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129156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02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15935</xdr:rowOff>
    </xdr:from>
    <xdr:to>
      <xdr:col>24</xdr:col>
      <xdr:colOff>63500</xdr:colOff>
      <xdr:row>96</xdr:row>
      <xdr:rowOff>100952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75135"/>
          <a:ext cx="838200" cy="8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138123</xdr:rowOff>
    </xdr:from>
    <xdr:to>
      <xdr:col>19</xdr:col>
      <xdr:colOff>177800</xdr:colOff>
      <xdr:row>96</xdr:row>
      <xdr:rowOff>15935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425873"/>
          <a:ext cx="889000" cy="4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102873</xdr:rowOff>
    </xdr:from>
    <xdr:to>
      <xdr:col>15</xdr:col>
      <xdr:colOff>50800</xdr:colOff>
      <xdr:row>95</xdr:row>
      <xdr:rowOff>138123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390623"/>
          <a:ext cx="889000" cy="3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102873</xdr:rowOff>
    </xdr:from>
    <xdr:to>
      <xdr:col>10</xdr:col>
      <xdr:colOff>114300</xdr:colOff>
      <xdr:row>96</xdr:row>
      <xdr:rowOff>121686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390623"/>
          <a:ext cx="889000" cy="19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166722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50152</xdr:rowOff>
    </xdr:from>
    <xdr:to>
      <xdr:col>24</xdr:col>
      <xdr:colOff>114300</xdr:colOff>
      <xdr:row>96</xdr:row>
      <xdr:rowOff>151752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28579</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8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136585</xdr:rowOff>
    </xdr:from>
    <xdr:to>
      <xdr:col>20</xdr:col>
      <xdr:colOff>38100</xdr:colOff>
      <xdr:row>96</xdr:row>
      <xdr:rowOff>66735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2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57862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1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87323</xdr:rowOff>
    </xdr:from>
    <xdr:to>
      <xdr:col>15</xdr:col>
      <xdr:colOff>101600</xdr:colOff>
      <xdr:row>96</xdr:row>
      <xdr:rowOff>17473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7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8600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4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52073</xdr:rowOff>
    </xdr:from>
    <xdr:to>
      <xdr:col>10</xdr:col>
      <xdr:colOff>165100</xdr:colOff>
      <xdr:row>95</xdr:row>
      <xdr:rowOff>153673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144800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3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70886</xdr:rowOff>
    </xdr:from>
    <xdr:to>
      <xdr:col>6</xdr:col>
      <xdr:colOff>38100</xdr:colOff>
      <xdr:row>97</xdr:row>
      <xdr:rowOff>1036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17563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30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143815</xdr:rowOff>
    </xdr:from>
    <xdr:to>
      <xdr:col>55</xdr:col>
      <xdr:colOff>0</xdr:colOff>
      <xdr:row>37</xdr:row>
      <xdr:rowOff>67919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316015"/>
          <a:ext cx="838200" cy="9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67919</xdr:rowOff>
    </xdr:from>
    <xdr:to>
      <xdr:col>50</xdr:col>
      <xdr:colOff>114300</xdr:colOff>
      <xdr:row>37</xdr:row>
      <xdr:rowOff>96266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11569"/>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91694</xdr:rowOff>
    </xdr:from>
    <xdr:to>
      <xdr:col>45</xdr:col>
      <xdr:colOff>177800</xdr:colOff>
      <xdr:row>37</xdr:row>
      <xdr:rowOff>96266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435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91694</xdr:rowOff>
    </xdr:from>
    <xdr:to>
      <xdr:col>41</xdr:col>
      <xdr:colOff>50800</xdr:colOff>
      <xdr:row>37</xdr:row>
      <xdr:rowOff>98095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435344"/>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93015</xdr:rowOff>
    </xdr:from>
    <xdr:to>
      <xdr:col>55</xdr:col>
      <xdr:colOff>50800</xdr:colOff>
      <xdr:row>37</xdr:row>
      <xdr:rowOff>23165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115892</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11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17119</xdr:rowOff>
    </xdr:from>
    <xdr:to>
      <xdr:col>50</xdr:col>
      <xdr:colOff>165100</xdr:colOff>
      <xdr:row>37</xdr:row>
      <xdr:rowOff>118719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109846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45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45466</xdr:rowOff>
    </xdr:from>
    <xdr:to>
      <xdr:col>46</xdr:col>
      <xdr:colOff>38100</xdr:colOff>
      <xdr:row>37</xdr:row>
      <xdr:rowOff>147066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138193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4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40894</xdr:rowOff>
    </xdr:from>
    <xdr:to>
      <xdr:col>41</xdr:col>
      <xdr:colOff>101600</xdr:colOff>
      <xdr:row>37</xdr:row>
      <xdr:rowOff>142494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133621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477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47295</xdr:rowOff>
    </xdr:from>
    <xdr:to>
      <xdr:col>36</xdr:col>
      <xdr:colOff>165100</xdr:colOff>
      <xdr:row>37</xdr:row>
      <xdr:rowOff>148895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140022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483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113182</xdr:rowOff>
    </xdr:from>
    <xdr:to>
      <xdr:col>55</xdr:col>
      <xdr:colOff>0</xdr:colOff>
      <xdr:row>56</xdr:row>
      <xdr:rowOff>122479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14382"/>
          <a:ext cx="8382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122479</xdr:rowOff>
    </xdr:from>
    <xdr:to>
      <xdr:col>50</xdr:col>
      <xdr:colOff>114300</xdr:colOff>
      <xdr:row>57</xdr:row>
      <xdr:rowOff>9398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23679"/>
          <a:ext cx="8890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170028</xdr:rowOff>
    </xdr:from>
    <xdr:to>
      <xdr:col>45</xdr:col>
      <xdr:colOff>177800</xdr:colOff>
      <xdr:row>57</xdr:row>
      <xdr:rowOff>9398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71228"/>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60528</xdr:rowOff>
    </xdr:from>
    <xdr:to>
      <xdr:col>41</xdr:col>
      <xdr:colOff>50800</xdr:colOff>
      <xdr:row>56</xdr:row>
      <xdr:rowOff>170028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61728"/>
          <a:ext cx="889000" cy="10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62382</xdr:rowOff>
    </xdr:from>
    <xdr:to>
      <xdr:col>55</xdr:col>
      <xdr:colOff>50800</xdr:colOff>
      <xdr:row>56</xdr:row>
      <xdr:rowOff>163982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6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85259</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1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71679</xdr:rowOff>
    </xdr:from>
    <xdr:to>
      <xdr:col>50</xdr:col>
      <xdr:colOff>165100</xdr:colOff>
      <xdr:row>57</xdr:row>
      <xdr:rowOff>1829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7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18356</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44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130048</xdr:rowOff>
    </xdr:from>
    <xdr:to>
      <xdr:col>46</xdr:col>
      <xdr:colOff>38100</xdr:colOff>
      <xdr:row>57</xdr:row>
      <xdr:rowOff>60198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3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51325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82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119228</xdr:rowOff>
    </xdr:from>
    <xdr:to>
      <xdr:col>41</xdr:col>
      <xdr:colOff>101600</xdr:colOff>
      <xdr:row>57</xdr:row>
      <xdr:rowOff>49378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2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40505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81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9728</xdr:rowOff>
    </xdr:from>
    <xdr:to>
      <xdr:col>36</xdr:col>
      <xdr:colOff>165100</xdr:colOff>
      <xdr:row>56</xdr:row>
      <xdr:rowOff>111328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1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127855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38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67881</xdr:rowOff>
    </xdr:from>
    <xdr:to>
      <xdr:col>55</xdr:col>
      <xdr:colOff>0</xdr:colOff>
      <xdr:row>78</xdr:row>
      <xdr:rowOff>105390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40981"/>
          <a:ext cx="838200" cy="3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42811</xdr:rowOff>
    </xdr:from>
    <xdr:to>
      <xdr:col>50</xdr:col>
      <xdr:colOff>114300</xdr:colOff>
      <xdr:row>78</xdr:row>
      <xdr:rowOff>67881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15911"/>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36354</xdr:rowOff>
    </xdr:from>
    <xdr:to>
      <xdr:col>45</xdr:col>
      <xdr:colOff>177800</xdr:colOff>
      <xdr:row>78</xdr:row>
      <xdr:rowOff>42811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09454"/>
          <a:ext cx="8890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11512</xdr:rowOff>
    </xdr:from>
    <xdr:to>
      <xdr:col>41</xdr:col>
      <xdr:colOff>50800</xdr:colOff>
      <xdr:row>78</xdr:row>
      <xdr:rowOff>36354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84612"/>
          <a:ext cx="889000" cy="2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54590</xdr:rowOff>
    </xdr:from>
    <xdr:to>
      <xdr:col>55</xdr:col>
      <xdr:colOff>50800</xdr:colOff>
      <xdr:row>78</xdr:row>
      <xdr:rowOff>156190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140967</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4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17081</xdr:rowOff>
    </xdr:from>
    <xdr:to>
      <xdr:col>50</xdr:col>
      <xdr:colOff>165100</xdr:colOff>
      <xdr:row>78</xdr:row>
      <xdr:rowOff>118681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9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109808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8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163461</xdr:rowOff>
    </xdr:from>
    <xdr:to>
      <xdr:col>46</xdr:col>
      <xdr:colOff>38100</xdr:colOff>
      <xdr:row>78</xdr:row>
      <xdr:rowOff>93611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6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84738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5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157004</xdr:rowOff>
    </xdr:from>
    <xdr:to>
      <xdr:col>41</xdr:col>
      <xdr:colOff>101600</xdr:colOff>
      <xdr:row>78</xdr:row>
      <xdr:rowOff>87154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5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78281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5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132162</xdr:rowOff>
    </xdr:from>
    <xdr:to>
      <xdr:col>36</xdr:col>
      <xdr:colOff>165100</xdr:colOff>
      <xdr:row>78</xdr:row>
      <xdr:rowOff>62312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53439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2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47041</xdr:rowOff>
    </xdr:from>
    <xdr:to>
      <xdr:col>55</xdr:col>
      <xdr:colOff>0</xdr:colOff>
      <xdr:row>98</xdr:row>
      <xdr:rowOff>53690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49141"/>
          <a:ext cx="8382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5569</xdr:rowOff>
    </xdr:from>
    <xdr:to>
      <xdr:col>50</xdr:col>
      <xdr:colOff>114300</xdr:colOff>
      <xdr:row>98</xdr:row>
      <xdr:rowOff>47041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07669"/>
          <a:ext cx="889000" cy="4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141224</xdr:rowOff>
    </xdr:from>
    <xdr:to>
      <xdr:col>45</xdr:col>
      <xdr:colOff>177800</xdr:colOff>
      <xdr:row>98</xdr:row>
      <xdr:rowOff>5569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71874"/>
          <a:ext cx="889000" cy="3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141224</xdr:rowOff>
    </xdr:from>
    <xdr:to>
      <xdr:col>41</xdr:col>
      <xdr:colOff>50800</xdr:colOff>
      <xdr:row>97</xdr:row>
      <xdr:rowOff>149949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71874"/>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2890</xdr:rowOff>
    </xdr:from>
    <xdr:to>
      <xdr:col>55</xdr:col>
      <xdr:colOff>50800</xdr:colOff>
      <xdr:row>98</xdr:row>
      <xdr:rowOff>104490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89267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1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167691</xdr:rowOff>
    </xdr:from>
    <xdr:to>
      <xdr:col>50</xdr:col>
      <xdr:colOff>165100</xdr:colOff>
      <xdr:row>98</xdr:row>
      <xdr:rowOff>97841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9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88968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9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126219</xdr:rowOff>
    </xdr:from>
    <xdr:to>
      <xdr:col>46</xdr:col>
      <xdr:colOff>38100</xdr:colOff>
      <xdr:row>98</xdr:row>
      <xdr:rowOff>56369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5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47496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4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90424</xdr:rowOff>
    </xdr:from>
    <xdr:to>
      <xdr:col>41</xdr:col>
      <xdr:colOff>101600</xdr:colOff>
      <xdr:row>98</xdr:row>
      <xdr:rowOff>20574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2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11701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1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99149</xdr:rowOff>
    </xdr:from>
    <xdr:to>
      <xdr:col>36</xdr:col>
      <xdr:colOff>165100</xdr:colOff>
      <xdr:row>98</xdr:row>
      <xdr:rowOff>29299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20426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2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13752</xdr:rowOff>
    </xdr:from>
    <xdr:to>
      <xdr:col>85</xdr:col>
      <xdr:colOff>127000</xdr:colOff>
      <xdr:row>37</xdr:row>
      <xdr:rowOff>51852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85952"/>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51852</xdr:rowOff>
    </xdr:from>
    <xdr:to>
      <xdr:col>81</xdr:col>
      <xdr:colOff>50800</xdr:colOff>
      <xdr:row>37</xdr:row>
      <xdr:rowOff>129358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95502"/>
          <a:ext cx="889000" cy="7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112050</xdr:rowOff>
    </xdr:from>
    <xdr:to>
      <xdr:col>76</xdr:col>
      <xdr:colOff>114300</xdr:colOff>
      <xdr:row>37</xdr:row>
      <xdr:rowOff>129358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455700"/>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112050</xdr:rowOff>
    </xdr:from>
    <xdr:to>
      <xdr:col>71</xdr:col>
      <xdr:colOff>177800</xdr:colOff>
      <xdr:row>37</xdr:row>
      <xdr:rowOff>114445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55700"/>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134402</xdr:rowOff>
    </xdr:from>
    <xdr:to>
      <xdr:col>85</xdr:col>
      <xdr:colOff>177800</xdr:colOff>
      <xdr:row>36</xdr:row>
      <xdr:rowOff>64552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157279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8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1052</xdr:rowOff>
    </xdr:from>
    <xdr:to>
      <xdr:col>81</xdr:col>
      <xdr:colOff>101600</xdr:colOff>
      <xdr:row>37</xdr:row>
      <xdr:rowOff>102652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4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93779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78558</xdr:rowOff>
    </xdr:from>
    <xdr:to>
      <xdr:col>76</xdr:col>
      <xdr:colOff>165100</xdr:colOff>
      <xdr:row>38</xdr:row>
      <xdr:rowOff>8708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2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171286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1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61250</xdr:rowOff>
    </xdr:from>
    <xdr:to>
      <xdr:col>72</xdr:col>
      <xdr:colOff>38100</xdr:colOff>
      <xdr:row>37</xdr:row>
      <xdr:rowOff>162851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049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7927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1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63645</xdr:rowOff>
    </xdr:from>
    <xdr:to>
      <xdr:col>67</xdr:col>
      <xdr:colOff>101600</xdr:colOff>
      <xdr:row>37</xdr:row>
      <xdr:rowOff>165245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156372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0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148101</xdr:rowOff>
    </xdr:from>
    <xdr:to>
      <xdr:col>85</xdr:col>
      <xdr:colOff>127000</xdr:colOff>
      <xdr:row>57</xdr:row>
      <xdr:rowOff>18656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234951"/>
          <a:ext cx="838200" cy="55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148101</xdr:rowOff>
    </xdr:from>
    <xdr:to>
      <xdr:col>81</xdr:col>
      <xdr:colOff>50800</xdr:colOff>
      <xdr:row>57</xdr:row>
      <xdr:rowOff>61805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234951"/>
          <a:ext cx="889000" cy="59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113640</xdr:rowOff>
    </xdr:from>
    <xdr:to>
      <xdr:col>76</xdr:col>
      <xdr:colOff>114300</xdr:colOff>
      <xdr:row>57</xdr:row>
      <xdr:rowOff>61805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714840"/>
          <a:ext cx="889000" cy="11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5197</xdr:rowOff>
    </xdr:from>
    <xdr:to>
      <xdr:col>71</xdr:col>
      <xdr:colOff>177800</xdr:colOff>
      <xdr:row>56</xdr:row>
      <xdr:rowOff>113640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434947"/>
          <a:ext cx="889000" cy="27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139306</xdr:rowOff>
    </xdr:from>
    <xdr:to>
      <xdr:col>85</xdr:col>
      <xdr:colOff>177800</xdr:colOff>
      <xdr:row>57</xdr:row>
      <xdr:rowOff>69456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74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117733</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1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97301</xdr:rowOff>
    </xdr:from>
    <xdr:to>
      <xdr:col>81</xdr:col>
      <xdr:colOff>101600</xdr:colOff>
      <xdr:row>54</xdr:row>
      <xdr:rowOff>27451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1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43978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895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11005</xdr:rowOff>
    </xdr:from>
    <xdr:to>
      <xdr:col>76</xdr:col>
      <xdr:colOff>165100</xdr:colOff>
      <xdr:row>57</xdr:row>
      <xdr:rowOff>112605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8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103732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87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62840</xdr:rowOff>
    </xdr:from>
    <xdr:to>
      <xdr:col>72</xdr:col>
      <xdr:colOff>38100</xdr:colOff>
      <xdr:row>56</xdr:row>
      <xdr:rowOff>164440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6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9517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43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125847</xdr:rowOff>
    </xdr:from>
    <xdr:to>
      <xdr:col>67</xdr:col>
      <xdr:colOff>101600</xdr:colOff>
      <xdr:row>55</xdr:row>
      <xdr:rowOff>55997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38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72524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15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61213</xdr:rowOff>
    </xdr:from>
    <xdr:to>
      <xdr:col>85</xdr:col>
      <xdr:colOff>127000</xdr:colOff>
      <xdr:row>79</xdr:row>
      <xdr:rowOff>93872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605763"/>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93872</xdr:rowOff>
    </xdr:from>
    <xdr:to>
      <xdr:col>81</xdr:col>
      <xdr:colOff>50800</xdr:colOff>
      <xdr:row>79</xdr:row>
      <xdr:rowOff>98225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638422"/>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96157</xdr:rowOff>
    </xdr:from>
    <xdr:to>
      <xdr:col>76</xdr:col>
      <xdr:colOff>114300</xdr:colOff>
      <xdr:row>79</xdr:row>
      <xdr:rowOff>98225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0707"/>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96157</xdr:rowOff>
    </xdr:from>
    <xdr:to>
      <xdr:col>71</xdr:col>
      <xdr:colOff>177800</xdr:colOff>
      <xdr:row>79</xdr:row>
      <xdr:rowOff>96810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640707"/>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10413</xdr:rowOff>
    </xdr:from>
    <xdr:to>
      <xdr:col>85</xdr:col>
      <xdr:colOff>177800</xdr:colOff>
      <xdr:row>79</xdr:row>
      <xdr:rowOff>112013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96790</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43072</xdr:rowOff>
    </xdr:from>
    <xdr:to>
      <xdr:col>81</xdr:col>
      <xdr:colOff>101600</xdr:colOff>
      <xdr:row>79</xdr:row>
      <xdr:rowOff>144672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8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135799</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24333" y="136803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47425</xdr:rowOff>
    </xdr:from>
    <xdr:to>
      <xdr:col>76</xdr:col>
      <xdr:colOff>165100</xdr:colOff>
      <xdr:row>79</xdr:row>
      <xdr:rowOff>149025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140152</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4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45357</xdr:rowOff>
    </xdr:from>
    <xdr:to>
      <xdr:col>72</xdr:col>
      <xdr:colOff>38100</xdr:colOff>
      <xdr:row>79</xdr:row>
      <xdr:rowOff>146957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138084</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46333" y="13682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46010</xdr:rowOff>
    </xdr:from>
    <xdr:to>
      <xdr:col>67</xdr:col>
      <xdr:colOff>101600</xdr:colOff>
      <xdr:row>79</xdr:row>
      <xdr:rowOff>147610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9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138737</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57333" y="13683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105181</xdr:rowOff>
    </xdr:from>
    <xdr:to>
      <xdr:col>85</xdr:col>
      <xdr:colOff>127000</xdr:colOff>
      <xdr:row>96</xdr:row>
      <xdr:rowOff>72926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392931"/>
          <a:ext cx="838200" cy="13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128293</xdr:rowOff>
    </xdr:from>
    <xdr:to>
      <xdr:col>81</xdr:col>
      <xdr:colOff>50800</xdr:colOff>
      <xdr:row>96</xdr:row>
      <xdr:rowOff>72926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416043"/>
          <a:ext cx="889000" cy="11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128293</xdr:rowOff>
    </xdr:from>
    <xdr:to>
      <xdr:col>76</xdr:col>
      <xdr:colOff>114300</xdr:colOff>
      <xdr:row>96</xdr:row>
      <xdr:rowOff>1031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416043"/>
          <a:ext cx="889000" cy="4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1031</xdr:rowOff>
    </xdr:from>
    <xdr:to>
      <xdr:col>71</xdr:col>
      <xdr:colOff>177800</xdr:colOff>
      <xdr:row>96</xdr:row>
      <xdr:rowOff>30178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460231"/>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54381</xdr:rowOff>
    </xdr:from>
    <xdr:to>
      <xdr:col>85</xdr:col>
      <xdr:colOff>177800</xdr:colOff>
      <xdr:row>95</xdr:row>
      <xdr:rowOff>155981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34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77258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19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22126</xdr:rowOff>
    </xdr:from>
    <xdr:to>
      <xdr:col>81</xdr:col>
      <xdr:colOff>101600</xdr:colOff>
      <xdr:row>96</xdr:row>
      <xdr:rowOff>123726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8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140253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25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77493</xdr:rowOff>
    </xdr:from>
    <xdr:to>
      <xdr:col>76</xdr:col>
      <xdr:colOff>165100</xdr:colOff>
      <xdr:row>96</xdr:row>
      <xdr:rowOff>7643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36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24170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14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121681</xdr:rowOff>
    </xdr:from>
    <xdr:to>
      <xdr:col>72</xdr:col>
      <xdr:colOff>38100</xdr:colOff>
      <xdr:row>96</xdr:row>
      <xdr:rowOff>51831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0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68358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18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150828</xdr:rowOff>
    </xdr:from>
    <xdr:to>
      <xdr:col>67</xdr:col>
      <xdr:colOff>101600</xdr:colOff>
      <xdr:row>96</xdr:row>
      <xdr:rowOff>80978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3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97505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21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総務費は、住民一人当たり、３９，８８８円となっている。前年度より６．０％増となっており、類似団体平均を下回っている。主な減要因としては、コミュニティセンター管理運営費の減である。</a:t>
          </a:r>
        </a:p>
        <a:p>
          <a:r>
            <a:rPr kumimoji="1" lang="ja-JP" altLang="en-US" sz="1300">
              <a:latin typeface="ＭＳ Ｐゴシック" panose="020B0600070205080204" pitchFamily="50" charset="-128"/>
              <a:ea typeface="ＭＳ Ｐゴシック" panose="020B0600070205080204" pitchFamily="50" charset="-128"/>
            </a:rPr>
            <a:t>　民生費は、住民一人当たり、２０１，３０２円となっている。前年度より４．３％増となっており、類似団体平均を下回っている。主な増要因としては、障害福祉サービス給付費の増である。</a:t>
          </a:r>
        </a:p>
        <a:p>
          <a:r>
            <a:rPr kumimoji="1" lang="ja-JP" altLang="en-US" sz="1300">
              <a:latin typeface="ＭＳ Ｐゴシック" panose="020B0600070205080204" pitchFamily="50" charset="-128"/>
              <a:ea typeface="ＭＳ Ｐゴシック" panose="020B0600070205080204" pitchFamily="50" charset="-128"/>
            </a:rPr>
            <a:t>　衛生費は、住民一人当たり、３６，６９５円となっている。前年度より９．２％減となっており、類似団体平均を下回っている。主な減要因としては、新型コロナウイルス感染症予防接種事業費の減である。</a:t>
          </a:r>
        </a:p>
        <a:p>
          <a:r>
            <a:rPr kumimoji="1" lang="ja-JP" altLang="en-US" sz="1300">
              <a:latin typeface="ＭＳ Ｐゴシック" panose="020B0600070205080204" pitchFamily="50" charset="-128"/>
              <a:ea typeface="ＭＳ Ｐゴシック" panose="020B0600070205080204" pitchFamily="50" charset="-128"/>
            </a:rPr>
            <a:t>　教育費は、住民一人当たり、４６，２３６円となっている。前年度より２９．６％減となっており、類似団体平均を下回っている。主な減要因としては、事業完了に伴う文化芸術ホール改修事業費の減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香川県高松市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実質収支は黒字となり、黒字額は前年度より減少し、財政調整基金の取崩しにより、実質単年度収支は赤字となった。</a:t>
          </a:r>
        </a:p>
        <a:p>
          <a:r>
            <a:rPr kumimoji="1" lang="ja-JP" altLang="en-US" sz="1400">
              <a:latin typeface="ＭＳ ゴシック" pitchFamily="49" charset="-128"/>
              <a:ea typeface="ＭＳ ゴシック" pitchFamily="49" charset="-128"/>
            </a:rPr>
            <a:t>　歳出では今後も社会保障給付や老朽化施設の更新・修繕等に係る経費等の増加等が見込まれているため、自主財源の確保に取り組むとともに、施策事業の厳しい取捨選択と一層のスリム化・効率化に取り組んで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香川県高松市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実質赤字及び公営企業会計の資金不足はいずれも生じておらず、連結実質赤字比率に該当するものはない。今後とも「第９次行財政改革計画」に掲げた取組みを着実に進めることにより、健全化判断比率の更なる改善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病院事業会計については、本市病院事業の中核をなす「みんなの病院」において、効率的な病床管理の徹底による診療単価の向上や、地域の医療機関との連携強化による患者数の増加などに努めたもののコロナ禍の影響による患者の受療行動の変化や、急激な物価高騰に伴う材料費や経費の増加、人件費の増大などにより、厳しい経営状況が続いている。このため、徹底したコスト削減に努め、歳入の最大化を図るため、新たに新入院患者数の増加に向けた取組を行うなど、収支両面において、更なる改善に努める。</a:t>
          </a:r>
          <a:endParaRPr kumimoji="1" lang="en-US"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下水道事業会計については、現在黒字となっているが、節水機器の普及等により使用料収入が近年減少しており、将来的にみても人口減少などにより使用料収入の減少が見込まれる。そのため、今後も「高松市ストックマネジメント計画」に基づき、中長期的な視点で下水道事業における施設全体の今後の老朽化を一体的に捉え、優先順位をつけた維持管理、改築を進め、事業費の削減と平準化を図り、より計画的・効率的な事業運営に努める。また、下水道未接続世帯への接続促進、バイオマス発電収入や</a:t>
          </a:r>
          <a:r>
            <a:rPr kumimoji="1" lang="en-US"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MICS</a:t>
          </a:r>
          <a:r>
            <a:rPr kumimoji="1" lang="ja-JP" altLang="en-US"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事業収入等、附帯事業による積極的な収入の確保に努める。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介護保険事業特別会計については、介護保険制度における要介護（要支援）認定者数は年々増加しており、保険給付費も毎年増加している。今後も、給付費の増加が見込まれるが、介護保険制度の安定的な運営のため、介護保険料の賦課・徴収、保険給付事務や要介護（要支援）認定を適正に行うとともに、サービスの質の向上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競輪事業特別会計については、車券発売収入は、民間ポータルサイトを中心に、増加の一途をたどっている。引き続き、競輪場運営業務委託等に伴う競輪事業の効率的な運営により、施設整備基金への積立てや、一般会計への継続的な繰入れによる自主財源の確保を図る。</a:t>
          </a:r>
        </a:p>
        <a:p>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183044839</v>
      </c>
      <c r="BO4" s="358"/>
      <c r="BP4" s="358"/>
      <c r="BQ4" s="358"/>
      <c r="BR4" s="358"/>
      <c r="BS4" s="358"/>
      <c r="BT4" s="358"/>
      <c r="BU4" s="359"/>
      <c r="BV4" s="357">
        <v>186339333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v>
      </c>
      <c r="CU4" s="364"/>
      <c r="CV4" s="364"/>
      <c r="CW4" s="364"/>
      <c r="CX4" s="364"/>
      <c r="CY4" s="364"/>
      <c r="CZ4" s="364"/>
      <c r="DA4" s="365"/>
      <c r="DB4" s="363">
        <v>4.4000000000000004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177753103</v>
      </c>
      <c r="BO5" s="395"/>
      <c r="BP5" s="395"/>
      <c r="BQ5" s="395"/>
      <c r="BR5" s="395"/>
      <c r="BS5" s="395"/>
      <c r="BT5" s="395"/>
      <c r="BU5" s="396"/>
      <c r="BV5" s="394">
        <v>181259217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96.3</v>
      </c>
      <c r="CU5" s="392"/>
      <c r="CV5" s="392"/>
      <c r="CW5" s="392"/>
      <c r="CX5" s="392"/>
      <c r="CY5" s="392"/>
      <c r="CZ5" s="392"/>
      <c r="DA5" s="393"/>
      <c r="DB5" s="391">
        <v>93.3</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5291736</v>
      </c>
      <c r="BO6" s="395"/>
      <c r="BP6" s="395"/>
      <c r="BQ6" s="395"/>
      <c r="BR6" s="395"/>
      <c r="BS6" s="395"/>
      <c r="BT6" s="395"/>
      <c r="BU6" s="396"/>
      <c r="BV6" s="394">
        <v>5080116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97.4</v>
      </c>
      <c r="CU6" s="432"/>
      <c r="CV6" s="432"/>
      <c r="CW6" s="432"/>
      <c r="CX6" s="432"/>
      <c r="CY6" s="432"/>
      <c r="CZ6" s="432"/>
      <c r="DA6" s="433"/>
      <c r="DB6" s="431">
        <v>95.4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1229998</v>
      </c>
      <c r="BO7" s="395"/>
      <c r="BP7" s="395"/>
      <c r="BQ7" s="395"/>
      <c r="BR7" s="395"/>
      <c r="BS7" s="395"/>
      <c r="BT7" s="395"/>
      <c r="BU7" s="396"/>
      <c r="BV7" s="394">
        <v>700048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101928418</v>
      </c>
      <c r="CU7" s="395"/>
      <c r="CV7" s="395"/>
      <c r="CW7" s="395"/>
      <c r="CX7" s="395"/>
      <c r="CY7" s="395"/>
      <c r="CZ7" s="395"/>
      <c r="DA7" s="396"/>
      <c r="DB7" s="394">
        <v>100485007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4061738</v>
      </c>
      <c r="BO8" s="395"/>
      <c r="BP8" s="395"/>
      <c r="BQ8" s="395"/>
      <c r="BR8" s="395"/>
      <c r="BS8" s="395"/>
      <c r="BT8" s="395"/>
      <c r="BU8" s="396"/>
      <c r="BV8" s="394">
        <v>4380068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0.76</v>
      </c>
      <c r="CU8" s="435"/>
      <c r="CV8" s="435"/>
      <c r="CW8" s="435"/>
      <c r="CX8" s="435"/>
      <c r="CY8" s="435"/>
      <c r="CZ8" s="435"/>
      <c r="DA8" s="436"/>
      <c r="DB8" s="434">
        <v>0.77</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417496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-318330</v>
      </c>
      <c r="BO9" s="395"/>
      <c r="BP9" s="395"/>
      <c r="BQ9" s="395"/>
      <c r="BR9" s="395"/>
      <c r="BS9" s="395"/>
      <c r="BT9" s="395"/>
      <c r="BU9" s="396"/>
      <c r="BV9" s="394">
        <v>479488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14.9</v>
      </c>
      <c r="CU9" s="392"/>
      <c r="CV9" s="392"/>
      <c r="CW9" s="392"/>
      <c r="CX9" s="392"/>
      <c r="CY9" s="392"/>
      <c r="CZ9" s="392"/>
      <c r="DA9" s="393"/>
      <c r="DB9" s="391">
        <v>13.3</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420748</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13276</v>
      </c>
      <c r="BO10" s="395"/>
      <c r="BP10" s="395"/>
      <c r="BQ10" s="395"/>
      <c r="BR10" s="395"/>
      <c r="BS10" s="395"/>
      <c r="BT10" s="395"/>
      <c r="BU10" s="396"/>
      <c r="BV10" s="394">
        <v>6290</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417660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1800000</v>
      </c>
      <c r="BO12" s="395"/>
      <c r="BP12" s="395"/>
      <c r="BQ12" s="395"/>
      <c r="BR12" s="395"/>
      <c r="BS12" s="395"/>
      <c r="BT12" s="395"/>
      <c r="BU12" s="396"/>
      <c r="BV12" s="394">
        <v>1647273</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410907</v>
      </c>
      <c r="S13" s="479"/>
      <c r="T13" s="479"/>
      <c r="U13" s="479"/>
      <c r="V13" s="480"/>
      <c r="W13" s="410" t="s">
        <v>131</v>
      </c>
      <c r="X13" s="411"/>
      <c r="Y13" s="411"/>
      <c r="Z13" s="411"/>
      <c r="AA13" s="411"/>
      <c r="AB13" s="401"/>
      <c r="AC13" s="445">
        <v>4463</v>
      </c>
      <c r="AD13" s="446"/>
      <c r="AE13" s="446"/>
      <c r="AF13" s="446"/>
      <c r="AG13" s="488"/>
      <c r="AH13" s="445">
        <v>5085</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-2105054</v>
      </c>
      <c r="BO13" s="395"/>
      <c r="BP13" s="395"/>
      <c r="BQ13" s="395"/>
      <c r="BR13" s="395"/>
      <c r="BS13" s="395"/>
      <c r="BT13" s="395"/>
      <c r="BU13" s="396"/>
      <c r="BV13" s="394">
        <v>-1161495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v>
      </c>
      <c r="CU13" s="392"/>
      <c r="CV13" s="392"/>
      <c r="CW13" s="392"/>
      <c r="CX13" s="392"/>
      <c r="CY13" s="392"/>
      <c r="CZ13" s="392"/>
      <c r="DA13" s="393"/>
      <c r="DB13" s="391">
        <v>6.4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419739</v>
      </c>
      <c r="S14" s="479"/>
      <c r="T14" s="479"/>
      <c r="U14" s="479"/>
      <c r="V14" s="480"/>
      <c r="W14" s="384"/>
      <c r="X14" s="385"/>
      <c r="Y14" s="385"/>
      <c r="Z14" s="385"/>
      <c r="AA14" s="385"/>
      <c r="AB14" s="374"/>
      <c r="AC14" s="481">
        <v>2.4</v>
      </c>
      <c r="AD14" s="482"/>
      <c r="AE14" s="482"/>
      <c r="AF14" s="482"/>
      <c r="AG14" s="483"/>
      <c r="AH14" s="481">
        <v>2.8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68.2</v>
      </c>
      <c r="CU14" s="493"/>
      <c r="CV14" s="493"/>
      <c r="CW14" s="493"/>
      <c r="CX14" s="493"/>
      <c r="CY14" s="493"/>
      <c r="CZ14" s="493"/>
      <c r="DA14" s="494"/>
      <c r="DB14" s="492">
        <v>68.099999999999994</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413820</v>
      </c>
      <c r="S15" s="479"/>
      <c r="T15" s="479"/>
      <c r="U15" s="479"/>
      <c r="V15" s="480"/>
      <c r="W15" s="410" t="s">
        <v>137</v>
      </c>
      <c r="X15" s="411"/>
      <c r="Y15" s="411"/>
      <c r="Z15" s="411"/>
      <c r="AA15" s="411"/>
      <c r="AB15" s="401"/>
      <c r="AC15" s="445">
        <v>36183</v>
      </c>
      <c r="AD15" s="446"/>
      <c r="AE15" s="446"/>
      <c r="AF15" s="446"/>
      <c r="AG15" s="488"/>
      <c r="AH15" s="445">
        <v>37586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61585081</v>
      </c>
      <c r="BO15" s="358"/>
      <c r="BP15" s="358"/>
      <c r="BQ15" s="358"/>
      <c r="BR15" s="358"/>
      <c r="BS15" s="358"/>
      <c r="BT15" s="358"/>
      <c r="BU15" s="359"/>
      <c r="BV15" s="357">
        <v>61547354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19.399999999999999</v>
      </c>
      <c r="AD16" s="482"/>
      <c r="AE16" s="482"/>
      <c r="AF16" s="482"/>
      <c r="AG16" s="483"/>
      <c r="AH16" s="481">
        <v>20.399999999999999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83692402</v>
      </c>
      <c r="BO16" s="395"/>
      <c r="BP16" s="395"/>
      <c r="BQ16" s="395"/>
      <c r="BR16" s="395"/>
      <c r="BS16" s="395"/>
      <c r="BT16" s="395"/>
      <c r="BU16" s="396"/>
      <c r="BV16" s="394">
        <v>80978290</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145974</v>
      </c>
      <c r="AD17" s="446"/>
      <c r="AE17" s="446"/>
      <c r="AF17" s="446"/>
      <c r="AG17" s="488"/>
      <c r="AH17" s="445">
        <v>141640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78575435</v>
      </c>
      <c r="BO17" s="395"/>
      <c r="BP17" s="395"/>
      <c r="BQ17" s="395"/>
      <c r="BR17" s="395"/>
      <c r="BS17" s="395"/>
      <c r="BT17" s="395"/>
      <c r="BU17" s="396"/>
      <c r="BV17" s="394">
        <v>78509854</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375.54</v>
      </c>
      <c r="M18" s="518"/>
      <c r="N18" s="518"/>
      <c r="O18" s="518"/>
      <c r="P18" s="518"/>
      <c r="Q18" s="518"/>
      <c r="R18" s="519"/>
      <c r="S18" s="519"/>
      <c r="T18" s="519"/>
      <c r="U18" s="519"/>
      <c r="V18" s="520"/>
      <c r="W18" s="412"/>
      <c r="X18" s="413"/>
      <c r="Y18" s="413"/>
      <c r="Z18" s="413"/>
      <c r="AA18" s="413"/>
      <c r="AB18" s="404"/>
      <c r="AC18" s="521">
        <v>78.2</v>
      </c>
      <c r="AD18" s="522"/>
      <c r="AE18" s="522"/>
      <c r="AF18" s="522"/>
      <c r="AG18" s="523"/>
      <c r="AH18" s="521">
        <v>76.8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102946620</v>
      </c>
      <c r="BO18" s="395"/>
      <c r="BP18" s="395"/>
      <c r="BQ18" s="395"/>
      <c r="BR18" s="395"/>
      <c r="BS18" s="395"/>
      <c r="BT18" s="395"/>
      <c r="BU18" s="396"/>
      <c r="BV18" s="394">
        <v>95426610</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1112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122949055</v>
      </c>
      <c r="BO19" s="395"/>
      <c r="BP19" s="395"/>
      <c r="BQ19" s="395"/>
      <c r="BR19" s="395"/>
      <c r="BS19" s="395"/>
      <c r="BT19" s="395"/>
      <c r="BU19" s="396"/>
      <c r="BV19" s="394">
        <v>118416619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187511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169446681</v>
      </c>
      <c r="BO22" s="358"/>
      <c r="BP22" s="358"/>
      <c r="BQ22" s="358"/>
      <c r="BR22" s="358"/>
      <c r="BS22" s="358"/>
      <c r="BT22" s="358"/>
      <c r="BU22" s="359"/>
      <c r="BV22" s="357">
        <v>178446121</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130627783</v>
      </c>
      <c r="BO23" s="395"/>
      <c r="BP23" s="395"/>
      <c r="BQ23" s="395"/>
      <c r="BR23" s="395"/>
      <c r="BS23" s="395"/>
      <c r="BT23" s="395"/>
      <c r="BU23" s="396"/>
      <c r="BV23" s="394">
        <v>133608531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11100</v>
      </c>
      <c r="R24" s="446"/>
      <c r="S24" s="446"/>
      <c r="T24" s="446"/>
      <c r="U24" s="446"/>
      <c r="V24" s="488"/>
      <c r="W24" s="540"/>
      <c r="X24" s="541"/>
      <c r="Y24" s="542"/>
      <c r="Z24" s="444" t="s">
        <v>162</v>
      </c>
      <c r="AA24" s="424"/>
      <c r="AB24" s="424"/>
      <c r="AC24" s="424"/>
      <c r="AD24" s="424"/>
      <c r="AE24" s="424"/>
      <c r="AF24" s="424"/>
      <c r="AG24" s="425"/>
      <c r="AH24" s="445">
        <v>2956</v>
      </c>
      <c r="AI24" s="446"/>
      <c r="AJ24" s="446"/>
      <c r="AK24" s="446"/>
      <c r="AL24" s="488"/>
      <c r="AM24" s="445">
        <v>9456244</v>
      </c>
      <c r="AN24" s="446"/>
      <c r="AO24" s="446"/>
      <c r="AP24" s="446"/>
      <c r="AQ24" s="446"/>
      <c r="AR24" s="488"/>
      <c r="AS24" s="445">
        <v>3199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102550996</v>
      </c>
      <c r="BO24" s="395"/>
      <c r="BP24" s="395"/>
      <c r="BQ24" s="395"/>
      <c r="BR24" s="395"/>
      <c r="BS24" s="395"/>
      <c r="BT24" s="395"/>
      <c r="BU24" s="396"/>
      <c r="BV24" s="394">
        <v>106434403</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8970</v>
      </c>
      <c r="R25" s="446"/>
      <c r="S25" s="446"/>
      <c r="T25" s="446"/>
      <c r="U25" s="446"/>
      <c r="V25" s="488"/>
      <c r="W25" s="540"/>
      <c r="X25" s="541"/>
      <c r="Y25" s="542"/>
      <c r="Z25" s="444" t="s">
        <v>165</v>
      </c>
      <c r="AA25" s="424"/>
      <c r="AB25" s="424"/>
      <c r="AC25" s="424"/>
      <c r="AD25" s="424"/>
      <c r="AE25" s="424"/>
      <c r="AF25" s="424"/>
      <c r="AG25" s="425"/>
      <c r="AH25" s="445">
        <v>498</v>
      </c>
      <c r="AI25" s="446"/>
      <c r="AJ25" s="446"/>
      <c r="AK25" s="446"/>
      <c r="AL25" s="488"/>
      <c r="AM25" s="445">
        <v>1618500</v>
      </c>
      <c r="AN25" s="446"/>
      <c r="AO25" s="446"/>
      <c r="AP25" s="446"/>
      <c r="AQ25" s="446"/>
      <c r="AR25" s="488"/>
      <c r="AS25" s="445">
        <v>3250</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38533144</v>
      </c>
      <c r="BO25" s="358"/>
      <c r="BP25" s="358"/>
      <c r="BQ25" s="358"/>
      <c r="BR25" s="358"/>
      <c r="BS25" s="358"/>
      <c r="BT25" s="358"/>
      <c r="BU25" s="359"/>
      <c r="BV25" s="357">
        <v>37675866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7310</v>
      </c>
      <c r="R26" s="446"/>
      <c r="S26" s="446"/>
      <c r="T26" s="446"/>
      <c r="U26" s="446"/>
      <c r="V26" s="488"/>
      <c r="W26" s="540"/>
      <c r="X26" s="541"/>
      <c r="Y26" s="542"/>
      <c r="Z26" s="444" t="s">
        <v>168</v>
      </c>
      <c r="AA26" s="546"/>
      <c r="AB26" s="546"/>
      <c r="AC26" s="546"/>
      <c r="AD26" s="546"/>
      <c r="AE26" s="546"/>
      <c r="AF26" s="546"/>
      <c r="AG26" s="547"/>
      <c r="AH26" s="445">
        <v>326</v>
      </c>
      <c r="AI26" s="446"/>
      <c r="AJ26" s="446"/>
      <c r="AK26" s="446"/>
      <c r="AL26" s="488"/>
      <c r="AM26" s="445">
        <v>1100902</v>
      </c>
      <c r="AN26" s="446"/>
      <c r="AO26" s="446"/>
      <c r="AP26" s="446"/>
      <c r="AQ26" s="446"/>
      <c r="AR26" s="488"/>
      <c r="AS26" s="445">
        <v>3377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200000</v>
      </c>
      <c r="BO26" s="395"/>
      <c r="BP26" s="395"/>
      <c r="BQ26" s="395"/>
      <c r="BR26" s="395"/>
      <c r="BS26" s="395"/>
      <c r="BT26" s="395"/>
      <c r="BU26" s="396"/>
      <c r="BV26" s="394">
        <v>200000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7270</v>
      </c>
      <c r="R27" s="446"/>
      <c r="S27" s="446"/>
      <c r="T27" s="446"/>
      <c r="U27" s="446"/>
      <c r="V27" s="488"/>
      <c r="W27" s="540"/>
      <c r="X27" s="541"/>
      <c r="Y27" s="542"/>
      <c r="Z27" s="444" t="s">
        <v>171</v>
      </c>
      <c r="AA27" s="424"/>
      <c r="AB27" s="424"/>
      <c r="AC27" s="424"/>
      <c r="AD27" s="424"/>
      <c r="AE27" s="424"/>
      <c r="AF27" s="424"/>
      <c r="AG27" s="425"/>
      <c r="AH27" s="445">
        <v>175</v>
      </c>
      <c r="AI27" s="446"/>
      <c r="AJ27" s="446"/>
      <c r="AK27" s="446"/>
      <c r="AL27" s="488"/>
      <c r="AM27" s="445">
        <v>632620</v>
      </c>
      <c r="AN27" s="446"/>
      <c r="AO27" s="446"/>
      <c r="AP27" s="446"/>
      <c r="AQ27" s="446"/>
      <c r="AR27" s="488"/>
      <c r="AS27" s="445">
        <v>3615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6470</v>
      </c>
      <c r="R28" s="446"/>
      <c r="S28" s="446"/>
      <c r="T28" s="446"/>
      <c r="U28" s="446"/>
      <c r="V28" s="488"/>
      <c r="W28" s="540"/>
      <c r="X28" s="541"/>
      <c r="Y28" s="542"/>
      <c r="Z28" s="444" t="s">
        <v>174</v>
      </c>
      <c r="AA28" s="424"/>
      <c r="AB28" s="424"/>
      <c r="AC28" s="424"/>
      <c r="AD28" s="424"/>
      <c r="AE28" s="424"/>
      <c r="AF28" s="424"/>
      <c r="AG28" s="425"/>
      <c r="AH28" s="445">
        <v>3</v>
      </c>
      <c r="AI28" s="446"/>
      <c r="AJ28" s="446"/>
      <c r="AK28" s="446"/>
      <c r="AL28" s="488"/>
      <c r="AM28" s="445">
        <v>7869</v>
      </c>
      <c r="AN28" s="446"/>
      <c r="AO28" s="446"/>
      <c r="AP28" s="446"/>
      <c r="AQ28" s="446"/>
      <c r="AR28" s="488"/>
      <c r="AS28" s="445">
        <v>2623</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12769372</v>
      </c>
      <c r="BO28" s="358"/>
      <c r="BP28" s="358"/>
      <c r="BQ28" s="358"/>
      <c r="BR28" s="358"/>
      <c r="BS28" s="358"/>
      <c r="BT28" s="358"/>
      <c r="BU28" s="359"/>
      <c r="BV28" s="357">
        <v>12356096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38</v>
      </c>
      <c r="M29" s="446"/>
      <c r="N29" s="446"/>
      <c r="O29" s="446"/>
      <c r="P29" s="488"/>
      <c r="Q29" s="445">
        <v>6080</v>
      </c>
      <c r="R29" s="446"/>
      <c r="S29" s="446"/>
      <c r="T29" s="446"/>
      <c r="U29" s="446"/>
      <c r="V29" s="488"/>
      <c r="W29" s="543"/>
      <c r="X29" s="544"/>
      <c r="Y29" s="545"/>
      <c r="Z29" s="444" t="s">
        <v>177</v>
      </c>
      <c r="AA29" s="424"/>
      <c r="AB29" s="424"/>
      <c r="AC29" s="424"/>
      <c r="AD29" s="424"/>
      <c r="AE29" s="424"/>
      <c r="AF29" s="424"/>
      <c r="AG29" s="425"/>
      <c r="AH29" s="445">
        <v>3134</v>
      </c>
      <c r="AI29" s="446"/>
      <c r="AJ29" s="446"/>
      <c r="AK29" s="446"/>
      <c r="AL29" s="488"/>
      <c r="AM29" s="445">
        <v>10096733</v>
      </c>
      <c r="AN29" s="446"/>
      <c r="AO29" s="446"/>
      <c r="AP29" s="446"/>
      <c r="AQ29" s="446"/>
      <c r="AR29" s="488"/>
      <c r="AS29" s="445">
        <v>3222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1747632</v>
      </c>
      <c r="BO29" s="395"/>
      <c r="BP29" s="395"/>
      <c r="BQ29" s="395"/>
      <c r="BR29" s="395"/>
      <c r="BS29" s="395"/>
      <c r="BT29" s="395"/>
      <c r="BU29" s="396"/>
      <c r="BV29" s="394">
        <v>2645167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7720008</v>
      </c>
      <c r="BO30" s="514"/>
      <c r="BP30" s="514"/>
      <c r="BQ30" s="514"/>
      <c r="BR30" s="514"/>
      <c r="BS30" s="514"/>
      <c r="BT30" s="514"/>
      <c r="BU30" s="515"/>
      <c r="BV30" s="513">
        <v>7362413</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高松市国民健康保険事業特別会計</v>
      </c>
      <c r="X34" s="585"/>
      <c r="Y34" s="585"/>
      <c r="Z34" s="585"/>
      <c r="AA34" s="585"/>
      <c r="AB34" s="585"/>
      <c r="AC34" s="585"/>
      <c r="AD34" s="585"/>
      <c r="AE34" s="585"/>
      <c r="AF34" s="585"/>
      <c r="AG34" s="585"/>
      <c r="AH34" s="585"/>
      <c r="AI34" s="585"/>
      <c r="AJ34" s="585"/>
      <c r="AK34" s="585"/>
      <c r="AL34" s="163"/>
      <c r="AM34" s="584">
        <f>IF(AO34="","",MAX(C34:D43,U34:V43)+1)</f>
        <v>10</v>
      </c>
      <c r="AN34" s="584"/>
      <c r="AO34" s="585" t="str">
        <f>IF('各会計、関係団体の財政状況及び健全化判断比率'!B34="","",'各会計、関係団体の財政状況及び健全化判断比率'!B34)</f>
        <v>高松市下水道事業会計</v>
      </c>
      <c r="AP34" s="585"/>
      <c r="AQ34" s="585"/>
      <c r="AR34" s="585"/>
      <c r="AS34" s="585"/>
      <c r="AT34" s="585"/>
      <c r="AU34" s="585"/>
      <c r="AV34" s="585"/>
      <c r="AW34" s="585"/>
      <c r="AX34" s="585"/>
      <c r="AY34" s="585"/>
      <c r="AZ34" s="585"/>
      <c r="BA34" s="585"/>
      <c r="BB34" s="585"/>
      <c r="BC34" s="585"/>
      <c r="BD34" s="163"/>
      <c r="BE34" s="584">
        <f>IF(BG34="","",MAX(C34:D43,U34:V43,AM34:AN43)+1)</f>
        <v>12</v>
      </c>
      <c r="BF34" s="584"/>
      <c r="BG34" s="585" t="str">
        <f>IF('各会計、関係団体の財政状況及び健全化判断比率'!B36="","",'各会計、関係団体の財政状況及び健全化判断比率'!B36)</f>
        <v>高松市卸売市場事業特別会計</v>
      </c>
      <c r="BH34" s="585"/>
      <c r="BI34" s="585"/>
      <c r="BJ34" s="585"/>
      <c r="BK34" s="585"/>
      <c r="BL34" s="585"/>
      <c r="BM34" s="585"/>
      <c r="BN34" s="585"/>
      <c r="BO34" s="585"/>
      <c r="BP34" s="585"/>
      <c r="BQ34" s="585"/>
      <c r="BR34" s="585"/>
      <c r="BS34" s="585"/>
      <c r="BT34" s="585"/>
      <c r="BU34" s="585"/>
      <c r="BV34" s="163"/>
      <c r="BW34" s="584">
        <f>IF(BY34="","",MAX(C34:D43,U34:V43,AM34:AN43,BE34:BF43)+1)</f>
        <v>14</v>
      </c>
      <c r="BX34" s="584"/>
      <c r="BY34" s="585" t="str">
        <f>IF('各会計、関係団体の財政状況及び健全化判断比率'!B68="","",'各会計、関係団体の財政状況及び健全化判断比率'!B68)</f>
        <v>香川県後期高齢者医療広域連合一般会計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高松市土地開発公社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高松市母子福祉資金等貸付事業特別会計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高松市介護保険事業特別会計（保険事業勘定）</v>
      </c>
      <c r="X35" s="585"/>
      <c r="Y35" s="585"/>
      <c r="Z35" s="585"/>
      <c r="AA35" s="585"/>
      <c r="AB35" s="585"/>
      <c r="AC35" s="585"/>
      <c r="AD35" s="585"/>
      <c r="AE35" s="585"/>
      <c r="AF35" s="585"/>
      <c r="AG35" s="585"/>
      <c r="AH35" s="585"/>
      <c r="AI35" s="585"/>
      <c r="AJ35" s="585"/>
      <c r="AK35" s="585"/>
      <c r="AL35" s="163"/>
      <c r="AM35" s="584">
        <f t="shared" ref="AM35:AM43" si="0">IF(AO35="","",AM34+1)</f>
        <v>11</v>
      </c>
      <c r="AN35" s="584"/>
      <c r="AO35" s="585" t="str">
        <f>IF('各会計、関係団体の財政状況及び健全化判断比率'!B35="","",'各会計、関係団体の財政状況及び健全化判断比率'!B35)</f>
        <v>高松市病院事業会計</v>
      </c>
      <c r="AP35" s="585"/>
      <c r="AQ35" s="585"/>
      <c r="AR35" s="585"/>
      <c r="AS35" s="585"/>
      <c r="AT35" s="585"/>
      <c r="AU35" s="585"/>
      <c r="AV35" s="585"/>
      <c r="AW35" s="585"/>
      <c r="AX35" s="585"/>
      <c r="AY35" s="585"/>
      <c r="AZ35" s="585"/>
      <c r="BA35" s="585"/>
      <c r="BB35" s="585"/>
      <c r="BC35" s="585"/>
      <c r="BD35" s="163"/>
      <c r="BE35" s="584">
        <f t="shared" ref="BE35:BE43" si="1">IF(BG35="","",BE34+1)</f>
        <v>13</v>
      </c>
      <c r="BF35" s="584"/>
      <c r="BG35" s="585" t="str">
        <f>IF('各会計、関係団体の財政状況及び健全化判断比率'!B37="","",'各会計、関係団体の財政状況及び健全化判断比率'!B37)</f>
        <v>高松市食肉センター事業特別会計</v>
      </c>
      <c r="BH35" s="585"/>
      <c r="BI35" s="585"/>
      <c r="BJ35" s="585"/>
      <c r="BK35" s="585"/>
      <c r="BL35" s="585"/>
      <c r="BM35" s="585"/>
      <c r="BN35" s="585"/>
      <c r="BO35" s="585"/>
      <c r="BP35" s="585"/>
      <c r="BQ35" s="585"/>
      <c r="BR35" s="585"/>
      <c r="BS35" s="585"/>
      <c r="BT35" s="585"/>
      <c r="BU35" s="585"/>
      <c r="BV35" s="163"/>
      <c r="BW35" s="584">
        <f t="shared" ref="BW35:BW43" si="2">IF(BY35="","",BW34+1)</f>
        <v>15</v>
      </c>
      <c r="BX35" s="584"/>
      <c r="BY35" s="585" t="str">
        <f>IF('各会計、関係団体の財政状況及び健全化判断比率'!B69="","",'各会計、関係団体の財政状況及び健全化判断比率'!B69)</f>
        <v>香川県後期高齢者医療広域連合（後期高齢者医療事業）</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（公財）高松市学校給食会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f>IF(E36="","",C35+1)</f>
        <v>3</v>
      </c>
      <c r="D36" s="584"/>
      <c r="E36" s="585" t="str">
        <f>IF('各会計、関係団体の財政状況及び健全化判断比率'!B9="","",'各会計、関係団体の財政状況及び健全化判断比率'!B9)</f>
        <v>高松市中小企業勤労者福祉共済事業特別会計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高松市後期高齢者医療事業特別会計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16</v>
      </c>
      <c r="BX36" s="584"/>
      <c r="BY36" s="585" t="str">
        <f>IF('各会計、関係団体の財政状況及び健全化判断比率'!B70="","",'各会計、関係団体の財政状況及び健全化判断比率'!B70)</f>
        <v>香川県広域水道企業団水道事業会計</v>
      </c>
      <c r="BZ36" s="585"/>
      <c r="CA36" s="585"/>
      <c r="CB36" s="585"/>
      <c r="CC36" s="585"/>
      <c r="CD36" s="585"/>
      <c r="CE36" s="585"/>
      <c r="CF36" s="585"/>
      <c r="CG36" s="585"/>
      <c r="CH36" s="585"/>
      <c r="CI36" s="585"/>
      <c r="CJ36" s="585"/>
      <c r="CK36" s="585"/>
      <c r="CL36" s="585"/>
      <c r="CM36" s="585"/>
      <c r="CN36" s="163"/>
      <c r="CO36" s="584">
        <f t="shared" si="3"/>
        <v>20</v>
      </c>
      <c r="CP36" s="584"/>
      <c r="CQ36" s="585" t="str">
        <f>IF('各会計、関係団体の財政状況及び健全化判断比率'!BS9="","",'各会計、関係団体の財政状況及び健全化判断比率'!BS9)</f>
        <v>（公財）高松市スポーツ協会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7</v>
      </c>
      <c r="V37" s="584"/>
      <c r="W37" s="585" t="str">
        <f>IF('各会計、関係団体の財政状況及び健全化判断比率'!B31="","",'各会計、関係団体の財政状況及び健全化判断比率'!B31)</f>
        <v>高松市介護保険事業特別会計（介護サービス事業勘定）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17</v>
      </c>
      <c r="BX37" s="584"/>
      <c r="BY37" s="585" t="str">
        <f>IF('各会計、関係団体の財政状況及び健全化判断比率'!B71="","",'各会計、関係団体の財政状況及び健全化判断比率'!B71)</f>
        <v>香川県広域水道企業団工業水道事業会計</v>
      </c>
      <c r="BZ37" s="585"/>
      <c r="CA37" s="585"/>
      <c r="CB37" s="585"/>
      <c r="CC37" s="585"/>
      <c r="CD37" s="585"/>
      <c r="CE37" s="585"/>
      <c r="CF37" s="585"/>
      <c r="CG37" s="585"/>
      <c r="CH37" s="585"/>
      <c r="CI37" s="585"/>
      <c r="CJ37" s="585"/>
      <c r="CK37" s="585"/>
      <c r="CL37" s="585"/>
      <c r="CM37" s="585"/>
      <c r="CN37" s="163"/>
      <c r="CO37" s="584">
        <f t="shared" si="3"/>
        <v>21</v>
      </c>
      <c r="CP37" s="584"/>
      <c r="CQ37" s="585" t="str">
        <f>IF('各会計、関係団体の財政状況及び健全化判断比率'!BS10="","",'各会計、関係団体の財政状況及び健全化判断比率'!BS10)</f>
        <v>（公財）高松市国際交流協会</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8</v>
      </c>
      <c r="V38" s="584"/>
      <c r="W38" s="585" t="str">
        <f>IF('各会計、関係団体の財政状況及び健全化判断比率'!B32="","",'各会計、関係団体の財政状況及び健全化判断比率'!B32)</f>
        <v>高松市駐車場事業特別会計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22</v>
      </c>
      <c r="CP38" s="584"/>
      <c r="CQ38" s="585" t="str">
        <f>IF('各会計、関係団体の財政状況及び健全化判断比率'!BS11="","",'各会計、関係団体の財政状況及び健全化判断比率'!BS11)</f>
        <v>（公財）高松観光コンベンションビューロー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f t="shared" si="4"/>
        <v>9</v>
      </c>
      <c r="V39" s="584"/>
      <c r="W39" s="585" t="str">
        <f>IF('各会計、関係団体の財政状況及び健全化判断比率'!B33="","",'各会計、関係団体の財政状況及び健全化判断比率'!B33)</f>
        <v>高松市競輪事業特別会計</v>
      </c>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23</v>
      </c>
      <c r="CP39" s="584"/>
      <c r="CQ39" s="585" t="str">
        <f>IF('各会計、関係団体の財政状況及び健全化判断比率'!BS12="","",'各会計、関係団体の財政状況及び健全化判断比率'!BS12)</f>
        <v>（株）高松市食肉卸売市場公社</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24</v>
      </c>
      <c r="CP40" s="584"/>
      <c r="CQ40" s="585" t="str">
        <f>IF('各会計、関係団体の財政状況及び健全化判断比率'!BS13="","",'各会計、関係団体の財政状況及び健全化判断比率'!BS13)</f>
        <v>（公財）高松市文化芸術財団</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25</v>
      </c>
      <c r="CP41" s="584"/>
      <c r="CQ41" s="585" t="str">
        <f>IF('各会計、関係団体の財政状況及び健全化判断比率'!BS14="","",'各会計、関係団体の財政状況及び健全化判断比率'!BS14)</f>
        <v>（有）湯遊しおのえ</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f t="shared" si="3"/>
        <v>26</v>
      </c>
      <c r="CP42" s="584"/>
      <c r="CQ42" s="585" t="str">
        <f>IF('各会計、関係団体の財政状況及び健全化判断比率'!BS15="","",'各会計、関係団体の財政状況及び健全化判断比率'!BS15)</f>
        <v>（有）香南町農業振興公社</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VQtPJI1/no5cCrbglc+1Pvq3kQlJDTRuyBXHenhyT2cNNFEMLTXc9YokmFbw15lAE3CRkfA3jUPy2aixWrUuuQ==" saltValue="mpZaIEvKpaKQfgek2AjpQ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36" t="s">
        <v>540</v>
      </c>
      <c r="D34" s="1136"/>
      <c r="E34" s="1137"/>
      <c r="F34" s="32">
        <v>0</v>
      </c>
      <c r="G34" s="33">
        <v>0</v>
      </c>
      <c r="H34" s="33">
        <v>0</v>
      </c>
      <c r="I34" s="33">
        <v>0</v>
      </c>
      <c r="J34" s="34">
        <v>5.44</v>
      </c>
      <c r="K34" s="22"/>
      <c r="L34" s="22"/>
      <c r="M34" s="22"/>
      <c r="N34" s="22"/>
      <c r="O34" s="22"/>
      <c r="P34" s="22"/>
    </row>
    <row r="35" spans="1:16" ht="39" customHeight="1" x14ac:dyDescent="0.2">
      <c r="A35" s="22"/>
      <c r="B35" s="35"/>
      <c r="C35" s="1132" t="s">
        <v>541</v>
      </c>
      <c r="D35" s="1132"/>
      <c r="E35" s="1133"/>
      <c r="F35" s="36">
        <v>3.15</v>
      </c>
      <c r="G35" s="37">
        <v>3.76</v>
      </c>
      <c r="H35" s="37">
        <v>3.92</v>
      </c>
      <c r="I35" s="37">
        <v>4.3499999999999996</v>
      </c>
      <c r="J35" s="38">
        <v>3.98</v>
      </c>
      <c r="K35" s="22"/>
      <c r="L35" s="22"/>
      <c r="M35" s="22"/>
      <c r="N35" s="22"/>
      <c r="O35" s="22"/>
      <c r="P35" s="22"/>
    </row>
    <row r="36" spans="1:16" ht="39" customHeight="1" x14ac:dyDescent="0.2">
      <c r="A36" s="22"/>
      <c r="B36" s="35"/>
      <c r="C36" s="1132" t="s">
        <v>542</v>
      </c>
      <c r="D36" s="1132"/>
      <c r="E36" s="1133"/>
      <c r="F36" s="36">
        <v>1.71</v>
      </c>
      <c r="G36" s="37">
        <v>2.98</v>
      </c>
      <c r="H36" s="37">
        <v>4.13</v>
      </c>
      <c r="I36" s="37">
        <v>4.2699999999999996</v>
      </c>
      <c r="J36" s="38">
        <v>3.65</v>
      </c>
      <c r="K36" s="22"/>
      <c r="L36" s="22"/>
      <c r="M36" s="22"/>
      <c r="N36" s="22"/>
      <c r="O36" s="22"/>
      <c r="P36" s="22"/>
    </row>
    <row r="37" spans="1:16" ht="39" customHeight="1" x14ac:dyDescent="0.2">
      <c r="A37" s="22"/>
      <c r="B37" s="35"/>
      <c r="C37" s="1132" t="s">
        <v>543</v>
      </c>
      <c r="D37" s="1132"/>
      <c r="E37" s="1133"/>
      <c r="F37" s="36">
        <v>2.64</v>
      </c>
      <c r="G37" s="37">
        <v>2.5099999999999998</v>
      </c>
      <c r="H37" s="37">
        <v>2.44</v>
      </c>
      <c r="I37" s="37">
        <v>2.12</v>
      </c>
      <c r="J37" s="38">
        <v>1.43</v>
      </c>
      <c r="K37" s="22"/>
      <c r="L37" s="22"/>
      <c r="M37" s="22"/>
      <c r="N37" s="22"/>
      <c r="O37" s="22"/>
      <c r="P37" s="22"/>
    </row>
    <row r="38" spans="1:16" ht="39" customHeight="1" x14ac:dyDescent="0.2">
      <c r="A38" s="22"/>
      <c r="B38" s="35"/>
      <c r="C38" s="1132" t="s">
        <v>544</v>
      </c>
      <c r="D38" s="1132"/>
      <c r="E38" s="1133"/>
      <c r="F38" s="36">
        <v>0.46</v>
      </c>
      <c r="G38" s="37">
        <v>0.8</v>
      </c>
      <c r="H38" s="37">
        <v>0.68</v>
      </c>
      <c r="I38" s="37">
        <v>0.68</v>
      </c>
      <c r="J38" s="38">
        <v>0.64</v>
      </c>
      <c r="K38" s="22"/>
      <c r="L38" s="22"/>
      <c r="M38" s="22"/>
      <c r="N38" s="22"/>
      <c r="O38" s="22"/>
      <c r="P38" s="22"/>
    </row>
    <row r="39" spans="1:16" ht="39" customHeight="1" x14ac:dyDescent="0.2">
      <c r="A39" s="22"/>
      <c r="B39" s="35"/>
      <c r="C39" s="1132" t="s">
        <v>545</v>
      </c>
      <c r="D39" s="1132"/>
      <c r="E39" s="1133"/>
      <c r="F39" s="36">
        <v>0.42</v>
      </c>
      <c r="G39" s="37">
        <v>0.46</v>
      </c>
      <c r="H39" s="37">
        <v>0.12</v>
      </c>
      <c r="I39" s="37">
        <v>0.28999999999999998</v>
      </c>
      <c r="J39" s="38">
        <v>0.45</v>
      </c>
      <c r="K39" s="22"/>
      <c r="L39" s="22"/>
      <c r="M39" s="22"/>
      <c r="N39" s="22"/>
      <c r="O39" s="22"/>
      <c r="P39" s="22"/>
    </row>
    <row r="40" spans="1:16" ht="39" customHeight="1" x14ac:dyDescent="0.2">
      <c r="A40" s="22"/>
      <c r="B40" s="35"/>
      <c r="C40" s="1132" t="s">
        <v>546</v>
      </c>
      <c r="D40" s="1132"/>
      <c r="E40" s="1133"/>
      <c r="F40" s="36">
        <v>0</v>
      </c>
      <c r="G40" s="37">
        <v>0</v>
      </c>
      <c r="H40" s="37">
        <v>0</v>
      </c>
      <c r="I40" s="37">
        <v>0.01</v>
      </c>
      <c r="J40" s="38">
        <v>0.08</v>
      </c>
      <c r="K40" s="22"/>
      <c r="L40" s="22"/>
      <c r="M40" s="22"/>
      <c r="N40" s="22"/>
      <c r="O40" s="22"/>
      <c r="P40" s="22"/>
    </row>
    <row r="41" spans="1:16" ht="39" customHeight="1" x14ac:dyDescent="0.2">
      <c r="A41" s="22"/>
      <c r="B41" s="35"/>
      <c r="C41" s="1132" t="s">
        <v>547</v>
      </c>
      <c r="D41" s="1132"/>
      <c r="E41" s="1133"/>
      <c r="F41" s="36">
        <v>0</v>
      </c>
      <c r="G41" s="37">
        <v>0.02</v>
      </c>
      <c r="H41" s="37">
        <v>7.0000000000000007E-2</v>
      </c>
      <c r="I41" s="37">
        <v>0.03</v>
      </c>
      <c r="J41" s="38">
        <v>0.04</v>
      </c>
      <c r="K41" s="22"/>
      <c r="L41" s="22"/>
      <c r="M41" s="22"/>
      <c r="N41" s="22"/>
      <c r="O41" s="22"/>
      <c r="P41" s="22"/>
    </row>
    <row r="42" spans="1:16" ht="39" customHeight="1" x14ac:dyDescent="0.2">
      <c r="A42" s="22"/>
      <c r="B42" s="39"/>
      <c r="C42" s="1132" t="s">
        <v>548</v>
      </c>
      <c r="D42" s="1132"/>
      <c r="E42" s="1133"/>
      <c r="F42" s="36" t="s">
        <v>493</v>
      </c>
      <c r="G42" s="37" t="s">
        <v>493</v>
      </c>
      <c r="H42" s="37" t="s">
        <v>493</v>
      </c>
      <c r="I42" s="37" t="s">
        <v>493</v>
      </c>
      <c r="J42" s="38" t="s">
        <v>493</v>
      </c>
      <c r="K42" s="22"/>
      <c r="L42" s="22"/>
      <c r="M42" s="22"/>
      <c r="N42" s="22"/>
      <c r="O42" s="22"/>
      <c r="P42" s="22"/>
    </row>
    <row r="43" spans="1:16" ht="39" customHeight="1" thickBot="1" x14ac:dyDescent="0.25">
      <c r="A43" s="22"/>
      <c r="B43" s="40"/>
      <c r="C43" s="1134" t="s">
        <v>549</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Dza2BbSOZX9BF26q+VeyXtUtY0tynHmcR4iUTsUIB0jM5KwmrzEl5pH9NRCLMbY4FpUUYazIcyqBgeODxJn2Bw==" saltValue="xgwQBcIccX6PEVW6i4QG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16961</v>
      </c>
      <c r="L45" s="58">
        <v>17429</v>
      </c>
      <c r="M45" s="58">
        <v>17509</v>
      </c>
      <c r="N45" s="58">
        <v>15859</v>
      </c>
      <c r="O45" s="59">
        <v>18381</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493</v>
      </c>
      <c r="L46" s="62" t="s">
        <v>493</v>
      </c>
      <c r="M46" s="62" t="s">
        <v>493</v>
      </c>
      <c r="N46" s="62" t="s">
        <v>493</v>
      </c>
      <c r="O46" s="63" t="s">
        <v>493</v>
      </c>
      <c r="P46" s="46"/>
      <c r="Q46" s="46"/>
      <c r="R46" s="46"/>
      <c r="S46" s="46"/>
      <c r="T46" s="46"/>
      <c r="U46" s="46"/>
    </row>
    <row r="47" spans="1:21" ht="30.75" customHeight="1" x14ac:dyDescent="0.2">
      <c r="A47" s="46"/>
      <c r="B47" s="1140"/>
      <c r="C47" s="1141"/>
      <c r="D47" s="60"/>
      <c r="E47" s="1146" t="s">
        <v>12</v>
      </c>
      <c r="F47" s="1146"/>
      <c r="G47" s="1146"/>
      <c r="H47" s="1146"/>
      <c r="I47" s="1146"/>
      <c r="J47" s="1147"/>
      <c r="K47" s="61">
        <v>67</v>
      </c>
      <c r="L47" s="62">
        <v>67</v>
      </c>
      <c r="M47" s="62">
        <v>67</v>
      </c>
      <c r="N47" s="62">
        <v>67</v>
      </c>
      <c r="O47" s="63">
        <v>67</v>
      </c>
      <c r="P47" s="46"/>
      <c r="Q47" s="46"/>
      <c r="R47" s="46"/>
      <c r="S47" s="46"/>
      <c r="T47" s="46"/>
      <c r="U47" s="46"/>
    </row>
    <row r="48" spans="1:21" ht="30.75" customHeight="1" x14ac:dyDescent="0.2">
      <c r="A48" s="46"/>
      <c r="B48" s="1140"/>
      <c r="C48" s="1141"/>
      <c r="D48" s="60"/>
      <c r="E48" s="1146" t="s">
        <v>13</v>
      </c>
      <c r="F48" s="1146"/>
      <c r="G48" s="1146"/>
      <c r="H48" s="1146"/>
      <c r="I48" s="1146"/>
      <c r="J48" s="1147"/>
      <c r="K48" s="61">
        <v>2953</v>
      </c>
      <c r="L48" s="62">
        <v>2747</v>
      </c>
      <c r="M48" s="62">
        <v>2781</v>
      </c>
      <c r="N48" s="62">
        <v>2991</v>
      </c>
      <c r="O48" s="63">
        <v>3073</v>
      </c>
      <c r="P48" s="46"/>
      <c r="Q48" s="46"/>
      <c r="R48" s="46"/>
      <c r="S48" s="46"/>
      <c r="T48" s="46"/>
      <c r="U48" s="46"/>
    </row>
    <row r="49" spans="1:21" ht="30.75" customHeight="1" x14ac:dyDescent="0.2">
      <c r="A49" s="46"/>
      <c r="B49" s="1140"/>
      <c r="C49" s="1141"/>
      <c r="D49" s="60"/>
      <c r="E49" s="1146" t="s">
        <v>14</v>
      </c>
      <c r="F49" s="1146"/>
      <c r="G49" s="1146"/>
      <c r="H49" s="1146"/>
      <c r="I49" s="1146"/>
      <c r="J49" s="1147"/>
      <c r="K49" s="61">
        <v>9</v>
      </c>
      <c r="L49" s="62">
        <v>8</v>
      </c>
      <c r="M49" s="62">
        <v>8</v>
      </c>
      <c r="N49" s="62">
        <v>8</v>
      </c>
      <c r="O49" s="63">
        <v>9</v>
      </c>
      <c r="P49" s="46"/>
      <c r="Q49" s="46"/>
      <c r="R49" s="46"/>
      <c r="S49" s="46"/>
      <c r="T49" s="46"/>
      <c r="U49" s="46"/>
    </row>
    <row r="50" spans="1:21" ht="30.75" customHeight="1" x14ac:dyDescent="0.2">
      <c r="A50" s="46"/>
      <c r="B50" s="1140"/>
      <c r="C50" s="1141"/>
      <c r="D50" s="60"/>
      <c r="E50" s="1146" t="s">
        <v>15</v>
      </c>
      <c r="F50" s="1146"/>
      <c r="G50" s="1146"/>
      <c r="H50" s="1146"/>
      <c r="I50" s="1146"/>
      <c r="J50" s="1147"/>
      <c r="K50" s="61">
        <v>17</v>
      </c>
      <c r="L50" s="62">
        <v>17</v>
      </c>
      <c r="M50" s="62">
        <v>17</v>
      </c>
      <c r="N50" s="62">
        <v>17</v>
      </c>
      <c r="O50" s="63" t="s">
        <v>493</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493</v>
      </c>
      <c r="L51" s="62" t="s">
        <v>493</v>
      </c>
      <c r="M51" s="62" t="s">
        <v>493</v>
      </c>
      <c r="N51" s="62" t="s">
        <v>493</v>
      </c>
      <c r="O51" s="63" t="s">
        <v>493</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13923</v>
      </c>
      <c r="L52" s="62">
        <v>14311</v>
      </c>
      <c r="M52" s="62">
        <v>14385</v>
      </c>
      <c r="N52" s="62">
        <v>14213</v>
      </c>
      <c r="O52" s="63">
        <v>13861</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6084</v>
      </c>
      <c r="L53" s="67">
        <v>5957</v>
      </c>
      <c r="M53" s="67">
        <v>5997</v>
      </c>
      <c r="N53" s="67">
        <v>4729</v>
      </c>
      <c r="O53" s="68">
        <v>7669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555</v>
      </c>
      <c r="L58" s="82" t="s">
        <v>555</v>
      </c>
      <c r="M58" s="82" t="s">
        <v>555</v>
      </c>
      <c r="N58" s="82" t="s">
        <v>555</v>
      </c>
      <c r="O58" s="83" t="s">
        <v>555</v>
      </c>
    </row>
    <row r="59" spans="1:21" ht="31.5" customHeight="1" x14ac:dyDescent="0.2">
      <c r="B59" s="1156"/>
      <c r="C59" s="1157"/>
      <c r="D59" s="1163" t="s">
        <v>26</v>
      </c>
      <c r="E59" s="1164"/>
      <c r="F59" s="1164"/>
      <c r="G59" s="1164"/>
      <c r="H59" s="1164"/>
      <c r="I59" s="1164"/>
      <c r="J59" s="1165"/>
      <c r="K59" s="84">
        <v>312</v>
      </c>
      <c r="L59" s="85">
        <v>600</v>
      </c>
      <c r="M59" s="85" t="s">
        <v>555</v>
      </c>
      <c r="N59" s="85" t="s">
        <v>555</v>
      </c>
      <c r="O59" s="86" t="s">
        <v>555</v>
      </c>
    </row>
    <row r="60" spans="1:21" ht="31.5" customHeight="1" thickBot="1" x14ac:dyDescent="0.25">
      <c r="B60" s="1158"/>
      <c r="C60" s="1159"/>
      <c r="D60" s="1166" t="s">
        <v>27</v>
      </c>
      <c r="E60" s="1167"/>
      <c r="F60" s="1167"/>
      <c r="G60" s="1167"/>
      <c r="H60" s="1167"/>
      <c r="I60" s="1167"/>
      <c r="J60" s="1168"/>
      <c r="K60" s="87">
        <v>900</v>
      </c>
      <c r="L60" s="88">
        <v>967</v>
      </c>
      <c r="M60" s="88">
        <v>1033</v>
      </c>
      <c r="N60" s="88">
        <v>1100</v>
      </c>
      <c r="O60" s="89">
        <v>1167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9osFcY1Mony6kQc7sllN+jOUxgytisWt4DcmKr6fW0ARbhZJQ6YFLl1e3S2smhO346XGohfijoeH42/SvWy4A==" saltValue="m1T0KfDHZ86OxVAYKE+M9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532</v>
      </c>
      <c r="J40" s="101" t="s">
        <v>533</v>
      </c>
      <c r="K40" s="101" t="s">
        <v>534</v>
      </c>
      <c r="L40" s="101" t="s">
        <v>535</v>
      </c>
      <c r="M40" s="102" t="s">
        <v>536</v>
      </c>
    </row>
    <row r="41" spans="2:13" ht="27.75" customHeight="1" x14ac:dyDescent="0.2">
      <c r="B41" s="1169" t="s">
        <v>30</v>
      </c>
      <c r="C41" s="1170"/>
      <c r="D41" s="103"/>
      <c r="E41" s="1175" t="s">
        <v>31</v>
      </c>
      <c r="F41" s="1175"/>
      <c r="G41" s="1175"/>
      <c r="H41" s="1176"/>
      <c r="I41" s="330">
        <v>178323</v>
      </c>
      <c r="J41" s="331">
        <v>180465</v>
      </c>
      <c r="K41" s="331">
        <v>176614</v>
      </c>
      <c r="L41" s="331">
        <v>178647</v>
      </c>
      <c r="M41" s="332">
        <v>169447</v>
      </c>
    </row>
    <row r="42" spans="2:13" ht="27.75" customHeight="1" x14ac:dyDescent="0.2">
      <c r="B42" s="1171"/>
      <c r="C42" s="1172"/>
      <c r="D42" s="104"/>
      <c r="E42" s="1177" t="s">
        <v>32</v>
      </c>
      <c r="F42" s="1177"/>
      <c r="G42" s="1177"/>
      <c r="H42" s="1178"/>
      <c r="I42" s="333">
        <v>51</v>
      </c>
      <c r="J42" s="334">
        <v>34</v>
      </c>
      <c r="K42" s="334">
        <v>116</v>
      </c>
      <c r="L42" s="334">
        <v>17</v>
      </c>
      <c r="M42" s="335" t="s">
        <v>493</v>
      </c>
    </row>
    <row r="43" spans="2:13" ht="27.75" customHeight="1" x14ac:dyDescent="0.2">
      <c r="B43" s="1171"/>
      <c r="C43" s="1172"/>
      <c r="D43" s="104"/>
      <c r="E43" s="1177" t="s">
        <v>33</v>
      </c>
      <c r="F43" s="1177"/>
      <c r="G43" s="1177"/>
      <c r="H43" s="1178"/>
      <c r="I43" s="333">
        <v>49495</v>
      </c>
      <c r="J43" s="334">
        <v>46991</v>
      </c>
      <c r="K43" s="334">
        <v>44211</v>
      </c>
      <c r="L43" s="334">
        <v>42911</v>
      </c>
      <c r="M43" s="335">
        <v>43545</v>
      </c>
    </row>
    <row r="44" spans="2:13" ht="27.75" customHeight="1" x14ac:dyDescent="0.2">
      <c r="B44" s="1171"/>
      <c r="C44" s="1172"/>
      <c r="D44" s="104"/>
      <c r="E44" s="1177" t="s">
        <v>34</v>
      </c>
      <c r="F44" s="1177"/>
      <c r="G44" s="1177"/>
      <c r="H44" s="1178"/>
      <c r="I44" s="333">
        <v>108</v>
      </c>
      <c r="J44" s="334">
        <v>108</v>
      </c>
      <c r="K44" s="334">
        <v>106</v>
      </c>
      <c r="L44" s="334">
        <v>105</v>
      </c>
      <c r="M44" s="335">
        <v>106</v>
      </c>
    </row>
    <row r="45" spans="2:13" ht="27.75" customHeight="1" x14ac:dyDescent="0.2">
      <c r="B45" s="1171"/>
      <c r="C45" s="1172"/>
      <c r="D45" s="104"/>
      <c r="E45" s="1177" t="s">
        <v>35</v>
      </c>
      <c r="F45" s="1177"/>
      <c r="G45" s="1177"/>
      <c r="H45" s="1178"/>
      <c r="I45" s="333">
        <v>23475</v>
      </c>
      <c r="J45" s="334">
        <v>22727</v>
      </c>
      <c r="K45" s="334">
        <v>22852</v>
      </c>
      <c r="L45" s="334">
        <v>21183</v>
      </c>
      <c r="M45" s="335">
        <v>21473</v>
      </c>
    </row>
    <row r="46" spans="2:13" ht="27.75" customHeight="1" x14ac:dyDescent="0.2">
      <c r="B46" s="1171"/>
      <c r="C46" s="1172"/>
      <c r="D46" s="105"/>
      <c r="E46" s="1177" t="s">
        <v>36</v>
      </c>
      <c r="F46" s="1177"/>
      <c r="G46" s="1177"/>
      <c r="H46" s="1178"/>
      <c r="I46" s="333">
        <v>574</v>
      </c>
      <c r="J46" s="334">
        <v>602</v>
      </c>
      <c r="K46" s="334">
        <v>653</v>
      </c>
      <c r="L46" s="334">
        <v>655</v>
      </c>
      <c r="M46" s="335">
        <v>653</v>
      </c>
    </row>
    <row r="47" spans="2:13" ht="27.75" customHeight="1" x14ac:dyDescent="0.2">
      <c r="B47" s="1171"/>
      <c r="C47" s="1172"/>
      <c r="D47" s="106"/>
      <c r="E47" s="1179" t="s">
        <v>37</v>
      </c>
      <c r="F47" s="1180"/>
      <c r="G47" s="1180"/>
      <c r="H47" s="1181"/>
      <c r="I47" s="333" t="s">
        <v>493</v>
      </c>
      <c r="J47" s="334" t="s">
        <v>493</v>
      </c>
      <c r="K47" s="334" t="s">
        <v>493</v>
      </c>
      <c r="L47" s="334" t="s">
        <v>493</v>
      </c>
      <c r="M47" s="335" t="s">
        <v>493</v>
      </c>
    </row>
    <row r="48" spans="2:13" ht="27.75" customHeight="1" x14ac:dyDescent="0.2">
      <c r="B48" s="1171"/>
      <c r="C48" s="1172"/>
      <c r="D48" s="104"/>
      <c r="E48" s="1177" t="s">
        <v>38</v>
      </c>
      <c r="F48" s="1177"/>
      <c r="G48" s="1177"/>
      <c r="H48" s="1178"/>
      <c r="I48" s="333" t="s">
        <v>493</v>
      </c>
      <c r="J48" s="334" t="s">
        <v>493</v>
      </c>
      <c r="K48" s="334" t="s">
        <v>493</v>
      </c>
      <c r="L48" s="334" t="s">
        <v>493</v>
      </c>
      <c r="M48" s="335" t="s">
        <v>493</v>
      </c>
    </row>
    <row r="49" spans="2:13" ht="27.75" customHeight="1" x14ac:dyDescent="0.2">
      <c r="B49" s="1173"/>
      <c r="C49" s="1174"/>
      <c r="D49" s="104"/>
      <c r="E49" s="1177" t="s">
        <v>39</v>
      </c>
      <c r="F49" s="1177"/>
      <c r="G49" s="1177"/>
      <c r="H49" s="1178"/>
      <c r="I49" s="333" t="s">
        <v>493</v>
      </c>
      <c r="J49" s="334" t="s">
        <v>493</v>
      </c>
      <c r="K49" s="334" t="s">
        <v>493</v>
      </c>
      <c r="L49" s="334" t="s">
        <v>493</v>
      </c>
      <c r="M49" s="335" t="s">
        <v>493</v>
      </c>
    </row>
    <row r="50" spans="2:13" ht="27.75" customHeight="1" x14ac:dyDescent="0.2">
      <c r="B50" s="1182" t="s">
        <v>40</v>
      </c>
      <c r="C50" s="1183"/>
      <c r="D50" s="107"/>
      <c r="E50" s="1177" t="s">
        <v>41</v>
      </c>
      <c r="F50" s="1177"/>
      <c r="G50" s="1177"/>
      <c r="H50" s="1178"/>
      <c r="I50" s="333">
        <v>16534</v>
      </c>
      <c r="J50" s="334">
        <v>21393</v>
      </c>
      <c r="K50" s="334">
        <v>22896</v>
      </c>
      <c r="L50" s="334">
        <v>25126</v>
      </c>
      <c r="M50" s="335">
        <v>24658</v>
      </c>
    </row>
    <row r="51" spans="2:13" ht="27.75" customHeight="1" x14ac:dyDescent="0.2">
      <c r="B51" s="1171"/>
      <c r="C51" s="1172"/>
      <c r="D51" s="104"/>
      <c r="E51" s="1177" t="s">
        <v>42</v>
      </c>
      <c r="F51" s="1177"/>
      <c r="G51" s="1177"/>
      <c r="H51" s="1178"/>
      <c r="I51" s="333">
        <v>1777</v>
      </c>
      <c r="J51" s="334">
        <v>1189</v>
      </c>
      <c r="K51" s="334">
        <v>1328</v>
      </c>
      <c r="L51" s="334">
        <v>1467</v>
      </c>
      <c r="M51" s="335">
        <v>1080</v>
      </c>
    </row>
    <row r="52" spans="2:13" ht="27.75" customHeight="1" x14ac:dyDescent="0.2">
      <c r="B52" s="1173"/>
      <c r="C52" s="1174"/>
      <c r="D52" s="104"/>
      <c r="E52" s="1177" t="s">
        <v>43</v>
      </c>
      <c r="F52" s="1177"/>
      <c r="G52" s="1177"/>
      <c r="H52" s="1178"/>
      <c r="I52" s="333">
        <v>171820</v>
      </c>
      <c r="J52" s="334">
        <v>169485</v>
      </c>
      <c r="K52" s="334">
        <v>163557</v>
      </c>
      <c r="L52" s="334">
        <v>158071</v>
      </c>
      <c r="M52" s="335">
        <v>149319</v>
      </c>
    </row>
    <row r="53" spans="2:13" ht="27.75" customHeight="1" thickBot="1" x14ac:dyDescent="0.25">
      <c r="B53" s="1184" t="s">
        <v>19</v>
      </c>
      <c r="C53" s="1185"/>
      <c r="D53" s="108"/>
      <c r="E53" s="1186" t="s">
        <v>44</v>
      </c>
      <c r="F53" s="1186"/>
      <c r="G53" s="1186"/>
      <c r="H53" s="1187"/>
      <c r="I53" s="336">
        <v>61896</v>
      </c>
      <c r="J53" s="337">
        <v>58859</v>
      </c>
      <c r="K53" s="337">
        <v>56772</v>
      </c>
      <c r="L53" s="337">
        <v>58855</v>
      </c>
      <c r="M53" s="338">
        <v>60167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3zdCvUsv0AZHl3Lqmp2C4P20yWTXo9Bpgvqg2M2dVNNWNEMGnLr0wNcxhdboUw6grgF46q1H4Rot74rFo3L//g==" saltValue="gf9vRBlWEnnqYI69hLSM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534</v>
      </c>
      <c r="G54" s="117" t="s">
        <v>535</v>
      </c>
      <c r="H54" s="118" t="s">
        <v>536</v>
      </c>
    </row>
    <row r="55" spans="2:8" ht="52.5" customHeight="1" x14ac:dyDescent="0.2">
      <c r="B55" s="119"/>
      <c r="C55" s="1196" t="s">
        <v>46</v>
      </c>
      <c r="D55" s="1196"/>
      <c r="E55" s="1197"/>
      <c r="F55" s="339">
        <v>11797</v>
      </c>
      <c r="G55" s="339">
        <v>12356</v>
      </c>
      <c r="H55" s="340">
        <v>12769</v>
      </c>
    </row>
    <row r="56" spans="2:8" ht="52.5" customHeight="1" x14ac:dyDescent="0.2">
      <c r="B56" s="120"/>
      <c r="C56" s="1198" t="s">
        <v>47</v>
      </c>
      <c r="D56" s="1198"/>
      <c r="E56" s="1199"/>
      <c r="F56" s="341">
        <v>2144</v>
      </c>
      <c r="G56" s="341">
        <v>2645</v>
      </c>
      <c r="H56" s="342">
        <v>1748</v>
      </c>
    </row>
    <row r="57" spans="2:8" ht="53.25" customHeight="1" x14ac:dyDescent="0.2">
      <c r="B57" s="120"/>
      <c r="C57" s="1200" t="s">
        <v>48</v>
      </c>
      <c r="D57" s="1200"/>
      <c r="E57" s="1201"/>
      <c r="F57" s="343">
        <v>6916</v>
      </c>
      <c r="G57" s="343">
        <v>7362</v>
      </c>
      <c r="H57" s="344">
        <v>7720</v>
      </c>
    </row>
    <row r="58" spans="2:8" ht="45.75" customHeight="1" x14ac:dyDescent="0.2">
      <c r="B58" s="121"/>
      <c r="C58" s="1188" t="s">
        <v>556</v>
      </c>
      <c r="D58" s="1189"/>
      <c r="E58" s="1190"/>
      <c r="F58" s="345">
        <v>2823</v>
      </c>
      <c r="G58" s="345">
        <v>2977</v>
      </c>
      <c r="H58" s="346">
        <v>3858</v>
      </c>
    </row>
    <row r="59" spans="2:8" ht="45.75" customHeight="1" x14ac:dyDescent="0.2">
      <c r="B59" s="121"/>
      <c r="C59" s="1188" t="s">
        <v>557</v>
      </c>
      <c r="D59" s="1189"/>
      <c r="E59" s="1190"/>
      <c r="F59" s="345">
        <v>3482</v>
      </c>
      <c r="G59" s="345">
        <v>3334</v>
      </c>
      <c r="H59" s="346">
        <v>3177</v>
      </c>
    </row>
    <row r="60" spans="2:8" ht="45.75" customHeight="1" x14ac:dyDescent="0.2">
      <c r="B60" s="121"/>
      <c r="C60" s="1188" t="s">
        <v>558</v>
      </c>
      <c r="D60" s="1189"/>
      <c r="E60" s="1190"/>
      <c r="F60" s="345">
        <v>164</v>
      </c>
      <c r="G60" s="345">
        <v>164</v>
      </c>
      <c r="H60" s="346">
        <v>164</v>
      </c>
    </row>
    <row r="61" spans="2:8" ht="45.75" customHeight="1" x14ac:dyDescent="0.2">
      <c r="B61" s="121"/>
      <c r="C61" s="1188" t="s">
        <v>559</v>
      </c>
      <c r="D61" s="1189"/>
      <c r="E61" s="1190"/>
      <c r="F61" s="345">
        <v>69</v>
      </c>
      <c r="G61" s="345">
        <v>106</v>
      </c>
      <c r="H61" s="346">
        <v>135</v>
      </c>
    </row>
    <row r="62" spans="2:8" ht="45.75" customHeight="1" thickBot="1" x14ac:dyDescent="0.25">
      <c r="B62" s="122"/>
      <c r="C62" s="1191" t="s">
        <v>560</v>
      </c>
      <c r="D62" s="1192"/>
      <c r="E62" s="1193"/>
      <c r="F62" s="347">
        <v>147</v>
      </c>
      <c r="G62" s="347">
        <v>247</v>
      </c>
      <c r="H62" s="348">
        <v>127</v>
      </c>
    </row>
    <row r="63" spans="2:8" ht="52.5" customHeight="1" thickBot="1" x14ac:dyDescent="0.25">
      <c r="B63" s="123"/>
      <c r="C63" s="1194" t="s">
        <v>49</v>
      </c>
      <c r="D63" s="1194"/>
      <c r="E63" s="1195"/>
      <c r="F63" s="349">
        <v>20856</v>
      </c>
      <c r="G63" s="349">
        <v>22364</v>
      </c>
      <c r="H63" s="350">
        <v>22237</v>
      </c>
    </row>
    <row r="64" spans="2:8" ht="13.2" x14ac:dyDescent="0.2"/>
  </sheetData>
  <sheetProtection algorithmName="SHA-512" hashValue="19aNxJ3PW2S0BaI2i69SY7DotlOio95j994hDmLmqm5d6HHNeGu/UEGSPskMzvEn+LcW9Ysuz2KG0fdcfOoX4w==" saltValue="4qKsgm1muAINoKOp/ze3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531</v>
      </c>
      <c r="G2" s="137"/>
      <c r="H2" s="138"/>
    </row>
    <row r="3" spans="1:8" x14ac:dyDescent="0.2">
      <c r="A3" s="134" t="s">
        <v>524</v>
      </c>
      <c r="B3" s="139"/>
      <c r="C3" s="140"/>
      <c r="D3" s="141">
        <v>54732</v>
      </c>
      <c r="E3" s="142"/>
      <c r="F3" s="143">
        <v>52191</v>
      </c>
      <c r="G3" s="144"/>
      <c r="H3" s="145"/>
    </row>
    <row r="4" spans="1:8" x14ac:dyDescent="0.2">
      <c r="A4" s="146"/>
      <c r="B4" s="147"/>
      <c r="C4" s="148"/>
      <c r="D4" s="149">
        <v>35006</v>
      </c>
      <c r="E4" s="150"/>
      <c r="F4" s="151">
        <v>26807</v>
      </c>
      <c r="G4" s="152"/>
      <c r="H4" s="153"/>
    </row>
    <row r="5" spans="1:8" x14ac:dyDescent="0.2">
      <c r="A5" s="134" t="s">
        <v>526</v>
      </c>
      <c r="B5" s="139"/>
      <c r="C5" s="140"/>
      <c r="D5" s="141">
        <v>51784</v>
      </c>
      <c r="E5" s="142"/>
      <c r="F5" s="143">
        <v>48105</v>
      </c>
      <c r="G5" s="144"/>
      <c r="H5" s="145"/>
    </row>
    <row r="6" spans="1:8" x14ac:dyDescent="0.2">
      <c r="A6" s="146"/>
      <c r="B6" s="147"/>
      <c r="C6" s="148"/>
      <c r="D6" s="149">
        <v>26540</v>
      </c>
      <c r="E6" s="150"/>
      <c r="F6" s="151">
        <v>24072</v>
      </c>
      <c r="G6" s="152"/>
      <c r="H6" s="153"/>
    </row>
    <row r="7" spans="1:8" x14ac:dyDescent="0.2">
      <c r="A7" s="134" t="s">
        <v>527</v>
      </c>
      <c r="B7" s="139"/>
      <c r="C7" s="140"/>
      <c r="D7" s="141">
        <v>35766</v>
      </c>
      <c r="E7" s="142"/>
      <c r="F7" s="143">
        <v>47446</v>
      </c>
      <c r="G7" s="144"/>
      <c r="H7" s="145"/>
    </row>
    <row r="8" spans="1:8" x14ac:dyDescent="0.2">
      <c r="A8" s="146"/>
      <c r="B8" s="147"/>
      <c r="C8" s="148"/>
      <c r="D8" s="149">
        <v>20137</v>
      </c>
      <c r="E8" s="150"/>
      <c r="F8" s="151">
        <v>24371</v>
      </c>
      <c r="G8" s="152"/>
      <c r="H8" s="153"/>
    </row>
    <row r="9" spans="1:8" x14ac:dyDescent="0.2">
      <c r="A9" s="134" t="s">
        <v>528</v>
      </c>
      <c r="B9" s="139"/>
      <c r="C9" s="140"/>
      <c r="D9" s="141">
        <v>52226</v>
      </c>
      <c r="E9" s="142"/>
      <c r="F9" s="143">
        <v>48387</v>
      </c>
      <c r="G9" s="144"/>
      <c r="H9" s="145"/>
    </row>
    <row r="10" spans="1:8" x14ac:dyDescent="0.2">
      <c r="A10" s="146"/>
      <c r="B10" s="147"/>
      <c r="C10" s="148"/>
      <c r="D10" s="149">
        <v>36006</v>
      </c>
      <c r="E10" s="150"/>
      <c r="F10" s="151">
        <v>25592</v>
      </c>
      <c r="G10" s="152"/>
      <c r="H10" s="153"/>
    </row>
    <row r="11" spans="1:8" x14ac:dyDescent="0.2">
      <c r="A11" s="134" t="s">
        <v>529</v>
      </c>
      <c r="B11" s="139"/>
      <c r="C11" s="140"/>
      <c r="D11" s="141">
        <v>27357</v>
      </c>
      <c r="E11" s="142"/>
      <c r="F11" s="143">
        <v>49684</v>
      </c>
      <c r="G11" s="144"/>
      <c r="H11" s="145"/>
    </row>
    <row r="12" spans="1:8" x14ac:dyDescent="0.2">
      <c r="A12" s="146"/>
      <c r="B12" s="147"/>
      <c r="C12" s="154"/>
      <c r="D12" s="149">
        <v>18391</v>
      </c>
      <c r="E12" s="150"/>
      <c r="F12" s="151">
        <v>28303</v>
      </c>
      <c r="G12" s="152"/>
      <c r="H12" s="153"/>
    </row>
    <row r="13" spans="1:8" x14ac:dyDescent="0.2">
      <c r="A13" s="134"/>
      <c r="B13" s="139"/>
      <c r="C13" s="140"/>
      <c r="D13" s="141">
        <v>44373</v>
      </c>
      <c r="E13" s="142"/>
      <c r="F13" s="143">
        <v>49163</v>
      </c>
      <c r="G13" s="155"/>
      <c r="H13" s="145"/>
    </row>
    <row r="14" spans="1:8" x14ac:dyDescent="0.2">
      <c r="A14" s="146"/>
      <c r="B14" s="147"/>
      <c r="C14" s="148"/>
      <c r="D14" s="149">
        <v>27216</v>
      </c>
      <c r="E14" s="150"/>
      <c r="F14" s="151">
        <v>25829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3.16</v>
      </c>
      <c r="C19" s="156">
        <f>ROUND(VALUE(SUBSTITUTE(実質収支比率等に係る経年分析!G$48,"▲","-")),2)</f>
        <v>3.77</v>
      </c>
      <c r="D19" s="156">
        <f>ROUND(VALUE(SUBSTITUTE(実質収支比率等に係る経年分析!H$48,"▲","-")),2)</f>
        <v>3.93</v>
      </c>
      <c r="E19" s="156">
        <f>ROUND(VALUE(SUBSTITUTE(実質収支比率等に係る経年分析!I$48,"▲","-")),2)</f>
        <v>4.3600000000000003</v>
      </c>
      <c r="F19" s="156">
        <f>ROUND(VALUE(SUBSTITUTE(実質収支比率等に係る経年分析!J$48,"▲","-")),2)</f>
        <v>3.98</v>
      </c>
    </row>
    <row r="20" spans="1:11" x14ac:dyDescent="0.2">
      <c r="A20" s="156" t="s">
        <v>53</v>
      </c>
      <c r="B20" s="156">
        <f>ROUND(VALUE(SUBSTITUTE(実質収支比率等に係る経年分析!F$47,"▲","-")),2)</f>
        <v>9.65</v>
      </c>
      <c r="C20" s="156">
        <f>ROUND(VALUE(SUBSTITUTE(実質収支比率等に係る経年分析!G$47,"▲","-")),2)</f>
        <v>10.88</v>
      </c>
      <c r="D20" s="156">
        <f>ROUND(VALUE(SUBSTITUTE(実質収支比率等に係る経年分析!H$47,"▲","-")),2)</f>
        <v>11.9</v>
      </c>
      <c r="E20" s="156">
        <f>ROUND(VALUE(SUBSTITUTE(実質収支比率等に係る経年分析!I$47,"▲","-")),2)</f>
        <v>12.3</v>
      </c>
      <c r="F20" s="156">
        <f>ROUND(VALUE(SUBSTITUTE(実質収支比率等に係る経年分析!J$47,"▲","-")),2)</f>
        <v>12.53</v>
      </c>
    </row>
    <row r="21" spans="1:11" x14ac:dyDescent="0.2">
      <c r="A21" s="156" t="s">
        <v>54</v>
      </c>
      <c r="B21" s="156">
        <f>IF(ISNUMBER(VALUE(SUBSTITUTE(実質収支比率等に係る経年分析!F$49,"▲","-"))),ROUND(VALUE(SUBSTITUTE(実質収支比率等に係る経年分析!F$49,"▲","-")),2),NA())</f>
        <v>0.35</v>
      </c>
      <c r="C21" s="156">
        <f>IF(ISNUMBER(VALUE(SUBSTITUTE(実質収支比率等に係る経年分析!G$49,"▲","-"))),ROUND(VALUE(SUBSTITUTE(実質収支比率等に係る経年分析!G$49,"▲","-")),2),NA())</f>
        <v>0.73</v>
      </c>
      <c r="D21" s="156">
        <f>IF(ISNUMBER(VALUE(SUBSTITUTE(実質収支比率等に係る経年分析!H$49,"▲","-"))),ROUND(VALUE(SUBSTITUTE(実質収支比率等に係る経年分析!H$49,"▲","-")),2),NA())</f>
        <v>-0.45</v>
      </c>
      <c r="E21" s="156">
        <f>IF(ISNUMBER(VALUE(SUBSTITUTE(実質収支比率等に係る経年分析!I$49,"▲","-"))),ROUND(VALUE(SUBSTITUTE(実質収支比率等に係る経年分析!I$49,"▲","-")),2),NA())</f>
        <v>-1.1599999999999999</v>
      </c>
      <c r="F21" s="156">
        <f>IF(ISNUMBER(VALUE(SUBSTITUTE(実質収支比率等に係る経年分析!J$49,"▲","-"))),ROUND(VALUE(SUBSTITUTE(実質収支比率等に係る経年分析!J$49,"▲","-")),2),NA())</f>
        <v>-2.0699999999999998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高松市国民健康保険事業特別会計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7.0000000000000007E-2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0.04</v>
      </c>
    </row>
    <row r="30" spans="1:11" x14ac:dyDescent="0.2">
      <c r="A30" s="157" t="str">
        <f>IF(連結実質赤字比率に係る赤字・黒字の構成分析!C$40="",NA(),連結実質赤字比率に係る赤字・黒字の構成分析!C$40)</f>
        <v>高松市後期高齢者医療事業特別会計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0.08</v>
      </c>
    </row>
    <row r="31" spans="1:11" x14ac:dyDescent="0.2">
      <c r="A31" s="157" t="str">
        <f>IF(連結実質赤字比率に係る赤字・黒字の構成分析!C$39="",NA(),連結実質赤字比率に係る赤字・黒字の構成分析!C$39)</f>
        <v>高松市競輪事業特別会計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0.28999999999999998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0.45</v>
      </c>
    </row>
    <row r="32" spans="1:11" x14ac:dyDescent="0.2">
      <c r="A32" s="157" t="str">
        <f>IF(連結実質赤字比率に係る赤字・黒字の構成分析!C$38="",NA(),連結実質赤字比率に係る赤字・黒字の構成分析!C$38)</f>
        <v>高松市介護保険事業特別会計（保険事業勘定）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0.64</v>
      </c>
    </row>
    <row r="33" spans="1:16" x14ac:dyDescent="0.2">
      <c r="A33" s="157" t="str">
        <f>IF(連結実質赤字比率に係る赤字・黒字の構成分析!C$37="",NA(),連結実質赤字比率に係る赤字・黒字の構成分析!C$37)</f>
        <v>高松市下水道事業会計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2.64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2.5099999999999998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2.44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2.12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1.43</v>
      </c>
    </row>
    <row r="34" spans="1:16" x14ac:dyDescent="0.2">
      <c r="A34" s="157" t="str">
        <f>IF(連結実質赤字比率に係る赤字・黒字の構成分析!C$36="",NA(),連結実質赤字比率に係る赤字・黒字の構成分析!C$36)</f>
        <v>高松市病院事業会計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1.71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2.98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4.13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4.2699999999999996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3.65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3.15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3.76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3.92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4.3499999999999996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3.98</v>
      </c>
    </row>
    <row r="36" spans="1:16" x14ac:dyDescent="0.2">
      <c r="A36" s="157" t="str">
        <f>IF(連結実質赤字比率に係る赤字・黒字の構成分析!C$34="",NA(),連結実質赤字比率に係る赤字・黒字の構成分析!C$34)</f>
        <v>高松市卸売市場事業特別会計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0</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0</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0</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5.44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13923</v>
      </c>
      <c r="E42" s="158"/>
      <c r="F42" s="158"/>
      <c r="G42" s="158">
        <f>'実質公債費比率（分子）の構造'!L$52</f>
        <v>14311</v>
      </c>
      <c r="H42" s="158"/>
      <c r="I42" s="158"/>
      <c r="J42" s="158">
        <f>'実質公債費比率（分子）の構造'!M$52</f>
        <v>14385</v>
      </c>
      <c r="K42" s="158"/>
      <c r="L42" s="158"/>
      <c r="M42" s="158">
        <f>'実質公債費比率（分子）の構造'!N$52</f>
        <v>14213</v>
      </c>
      <c r="N42" s="158"/>
      <c r="O42" s="158"/>
      <c r="P42" s="158">
        <f>'実質公債費比率（分子）の構造'!O$52</f>
        <v>13861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17</v>
      </c>
      <c r="C44" s="158"/>
      <c r="D44" s="158"/>
      <c r="E44" s="158">
        <f>'実質公債費比率（分子）の構造'!L$50</f>
        <v>17</v>
      </c>
      <c r="F44" s="158"/>
      <c r="G44" s="158"/>
      <c r="H44" s="158">
        <f>'実質公債費比率（分子）の構造'!M$50</f>
        <v>17</v>
      </c>
      <c r="I44" s="158"/>
      <c r="J44" s="158"/>
      <c r="K44" s="158">
        <f>'実質公債費比率（分子）の構造'!N$50</f>
        <v>17</v>
      </c>
      <c r="L44" s="158"/>
      <c r="M44" s="158"/>
      <c r="N44" s="158" t="str">
        <f>'実質公債費比率（分子）の構造'!O$50</f>
        <v>-</v>
      </c>
      <c r="O44" s="158"/>
      <c r="P44" s="158"/>
    </row>
    <row r="45" spans="1:16" x14ac:dyDescent="0.2">
      <c r="A45" s="158" t="s">
        <v>63</v>
      </c>
      <c r="B45" s="158">
        <f>'実質公債費比率（分子）の構造'!K$49</f>
        <v>9</v>
      </c>
      <c r="C45" s="158"/>
      <c r="D45" s="158"/>
      <c r="E45" s="158">
        <f>'実質公債費比率（分子）の構造'!L$49</f>
        <v>8</v>
      </c>
      <c r="F45" s="158"/>
      <c r="G45" s="158"/>
      <c r="H45" s="158">
        <f>'実質公債費比率（分子）の構造'!M$49</f>
        <v>8</v>
      </c>
      <c r="I45" s="158"/>
      <c r="J45" s="158"/>
      <c r="K45" s="158">
        <f>'実質公債費比率（分子）の構造'!N$49</f>
        <v>8</v>
      </c>
      <c r="L45" s="158"/>
      <c r="M45" s="158"/>
      <c r="N45" s="158">
        <f>'実質公債費比率（分子）の構造'!O$49</f>
        <v>9</v>
      </c>
      <c r="O45" s="158"/>
      <c r="P45" s="158"/>
    </row>
    <row r="46" spans="1:16" x14ac:dyDescent="0.2">
      <c r="A46" s="158" t="s">
        <v>64</v>
      </c>
      <c r="B46" s="158">
        <f>'実質公債費比率（分子）の構造'!K$48</f>
        <v>2953</v>
      </c>
      <c r="C46" s="158"/>
      <c r="D46" s="158"/>
      <c r="E46" s="158">
        <f>'実質公債費比率（分子）の構造'!L$48</f>
        <v>2747</v>
      </c>
      <c r="F46" s="158"/>
      <c r="G46" s="158"/>
      <c r="H46" s="158">
        <f>'実質公債費比率（分子）の構造'!M$48</f>
        <v>2781</v>
      </c>
      <c r="I46" s="158"/>
      <c r="J46" s="158"/>
      <c r="K46" s="158">
        <f>'実質公債費比率（分子）の構造'!N$48</f>
        <v>2991</v>
      </c>
      <c r="L46" s="158"/>
      <c r="M46" s="158"/>
      <c r="N46" s="158">
        <f>'実質公債費比率（分子）の構造'!O$48</f>
        <v>3073</v>
      </c>
      <c r="O46" s="158"/>
      <c r="P46" s="158"/>
    </row>
    <row r="47" spans="1:16" x14ac:dyDescent="0.2">
      <c r="A47" s="158" t="s">
        <v>12</v>
      </c>
      <c r="B47" s="158">
        <f>'実質公債費比率（分子）の構造'!K$47</f>
        <v>67</v>
      </c>
      <c r="C47" s="158"/>
      <c r="D47" s="158"/>
      <c r="E47" s="158">
        <f>'実質公債費比率（分子）の構造'!L$47</f>
        <v>67</v>
      </c>
      <c r="F47" s="158"/>
      <c r="G47" s="158"/>
      <c r="H47" s="158">
        <f>'実質公債費比率（分子）の構造'!M$47</f>
        <v>67</v>
      </c>
      <c r="I47" s="158"/>
      <c r="J47" s="158"/>
      <c r="K47" s="158">
        <f>'実質公債費比率（分子）の構造'!N$47</f>
        <v>67</v>
      </c>
      <c r="L47" s="158"/>
      <c r="M47" s="158"/>
      <c r="N47" s="158">
        <f>'実質公債費比率（分子）の構造'!O$47</f>
        <v>67</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16961</v>
      </c>
      <c r="C49" s="158"/>
      <c r="D49" s="158"/>
      <c r="E49" s="158">
        <f>'実質公債費比率（分子）の構造'!L$45</f>
        <v>17429</v>
      </c>
      <c r="F49" s="158"/>
      <c r="G49" s="158"/>
      <c r="H49" s="158">
        <f>'実質公債費比率（分子）の構造'!M$45</f>
        <v>17509</v>
      </c>
      <c r="I49" s="158"/>
      <c r="J49" s="158"/>
      <c r="K49" s="158">
        <f>'実質公債費比率（分子）の構造'!N$45</f>
        <v>15859</v>
      </c>
      <c r="L49" s="158"/>
      <c r="M49" s="158"/>
      <c r="N49" s="158">
        <f>'実質公債費比率（分子）の構造'!O$45</f>
        <v>18381</v>
      </c>
      <c r="O49" s="158"/>
      <c r="P49" s="158"/>
    </row>
    <row r="50" spans="1:16" x14ac:dyDescent="0.2">
      <c r="A50" s="158" t="s">
        <v>67</v>
      </c>
      <c r="B50" s="158" t="e">
        <f>NA()</f>
        <v>#N/A</v>
      </c>
      <c r="C50" s="158">
        <f>IF(ISNUMBER('実質公債費比率（分子）の構造'!K$53),'実質公債費比率（分子）の構造'!K$53,NA())</f>
        <v>6084</v>
      </c>
      <c r="D50" s="158" t="e">
        <f>NA()</f>
        <v>#N/A</v>
      </c>
      <c r="E50" s="158" t="e">
        <f>NA()</f>
        <v>#N/A</v>
      </c>
      <c r="F50" s="158">
        <f>IF(ISNUMBER('実質公債費比率（分子）の構造'!L$53),'実質公債費比率（分子）の構造'!L$53,NA())</f>
        <v>5957</v>
      </c>
      <c r="G50" s="158" t="e">
        <f>NA()</f>
        <v>#N/A</v>
      </c>
      <c r="H50" s="158" t="e">
        <f>NA()</f>
        <v>#N/A</v>
      </c>
      <c r="I50" s="158">
        <f>IF(ISNUMBER('実質公債費比率（分子）の構造'!M$53),'実質公債費比率（分子）の構造'!M$53,NA())</f>
        <v>5997</v>
      </c>
      <c r="J50" s="158" t="e">
        <f>NA()</f>
        <v>#N/A</v>
      </c>
      <c r="K50" s="158" t="e">
        <f>NA()</f>
        <v>#N/A</v>
      </c>
      <c r="L50" s="158">
        <f>IF(ISNUMBER('実質公債費比率（分子）の構造'!N$53),'実質公債費比率（分子）の構造'!N$53,NA())</f>
        <v>4729</v>
      </c>
      <c r="M50" s="158" t="e">
        <f>NA()</f>
        <v>#N/A</v>
      </c>
      <c r="N50" s="158" t="e">
        <f>NA()</f>
        <v>#N/A</v>
      </c>
      <c r="O50" s="158">
        <f>IF(ISNUMBER('実質公債費比率（分子）の構造'!O$53),'実質公債費比率（分子）の構造'!O$53,NA())</f>
        <v>7669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171820</v>
      </c>
      <c r="E56" s="157"/>
      <c r="F56" s="157"/>
      <c r="G56" s="157">
        <f>'将来負担比率（分子）の構造'!J$52</f>
        <v>169485</v>
      </c>
      <c r="H56" s="157"/>
      <c r="I56" s="157"/>
      <c r="J56" s="157">
        <f>'将来負担比率（分子）の構造'!K$52</f>
        <v>163557</v>
      </c>
      <c r="K56" s="157"/>
      <c r="L56" s="157"/>
      <c r="M56" s="157">
        <f>'将来負担比率（分子）の構造'!L$52</f>
        <v>158071</v>
      </c>
      <c r="N56" s="157"/>
      <c r="O56" s="157"/>
      <c r="P56" s="157">
        <f>'将来負担比率（分子）の構造'!M$52</f>
        <v>149319</v>
      </c>
    </row>
    <row r="57" spans="1:16" x14ac:dyDescent="0.2">
      <c r="A57" s="157" t="s">
        <v>42</v>
      </c>
      <c r="B57" s="157"/>
      <c r="C57" s="157"/>
      <c r="D57" s="157">
        <f>'将来負担比率（分子）の構造'!I$51</f>
        <v>1777</v>
      </c>
      <c r="E57" s="157"/>
      <c r="F57" s="157"/>
      <c r="G57" s="157">
        <f>'将来負担比率（分子）の構造'!J$51</f>
        <v>1189</v>
      </c>
      <c r="H57" s="157"/>
      <c r="I57" s="157"/>
      <c r="J57" s="157">
        <f>'将来負担比率（分子）の構造'!K$51</f>
        <v>1328</v>
      </c>
      <c r="K57" s="157"/>
      <c r="L57" s="157"/>
      <c r="M57" s="157">
        <f>'将来負担比率（分子）の構造'!L$51</f>
        <v>1467</v>
      </c>
      <c r="N57" s="157"/>
      <c r="O57" s="157"/>
      <c r="P57" s="157">
        <f>'将来負担比率（分子）の構造'!M$51</f>
        <v>1080</v>
      </c>
    </row>
    <row r="58" spans="1:16" x14ac:dyDescent="0.2">
      <c r="A58" s="157" t="s">
        <v>41</v>
      </c>
      <c r="B58" s="157"/>
      <c r="C58" s="157"/>
      <c r="D58" s="157">
        <f>'将来負担比率（分子）の構造'!I$50</f>
        <v>16534</v>
      </c>
      <c r="E58" s="157"/>
      <c r="F58" s="157"/>
      <c r="G58" s="157">
        <f>'将来負担比率（分子）の構造'!J$50</f>
        <v>21393</v>
      </c>
      <c r="H58" s="157"/>
      <c r="I58" s="157"/>
      <c r="J58" s="157">
        <f>'将来負担比率（分子）の構造'!K$50</f>
        <v>22896</v>
      </c>
      <c r="K58" s="157"/>
      <c r="L58" s="157"/>
      <c r="M58" s="157">
        <f>'将来負担比率（分子）の構造'!L$50</f>
        <v>25126</v>
      </c>
      <c r="N58" s="157"/>
      <c r="O58" s="157"/>
      <c r="P58" s="157">
        <f>'将来負担比率（分子）の構造'!M$50</f>
        <v>24658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574</v>
      </c>
      <c r="C61" s="157"/>
      <c r="D61" s="157"/>
      <c r="E61" s="157">
        <f>'将来負担比率（分子）の構造'!J$46</f>
        <v>602</v>
      </c>
      <c r="F61" s="157"/>
      <c r="G61" s="157"/>
      <c r="H61" s="157">
        <f>'将来負担比率（分子）の構造'!K$46</f>
        <v>653</v>
      </c>
      <c r="I61" s="157"/>
      <c r="J61" s="157"/>
      <c r="K61" s="157">
        <f>'将来負担比率（分子）の構造'!L$46</f>
        <v>655</v>
      </c>
      <c r="L61" s="157"/>
      <c r="M61" s="157"/>
      <c r="N61" s="157">
        <f>'将来負担比率（分子）の構造'!M$46</f>
        <v>653</v>
      </c>
      <c r="O61" s="157"/>
      <c r="P61" s="157"/>
    </row>
    <row r="62" spans="1:16" x14ac:dyDescent="0.2">
      <c r="A62" s="157" t="s">
        <v>35</v>
      </c>
      <c r="B62" s="157">
        <f>'将来負担比率（分子）の構造'!I$45</f>
        <v>23475</v>
      </c>
      <c r="C62" s="157"/>
      <c r="D62" s="157"/>
      <c r="E62" s="157">
        <f>'将来負担比率（分子）の構造'!J$45</f>
        <v>22727</v>
      </c>
      <c r="F62" s="157"/>
      <c r="G62" s="157"/>
      <c r="H62" s="157">
        <f>'将来負担比率（分子）の構造'!K$45</f>
        <v>22852</v>
      </c>
      <c r="I62" s="157"/>
      <c r="J62" s="157"/>
      <c r="K62" s="157">
        <f>'将来負担比率（分子）の構造'!L$45</f>
        <v>21183</v>
      </c>
      <c r="L62" s="157"/>
      <c r="M62" s="157"/>
      <c r="N62" s="157">
        <f>'将来負担比率（分子）の構造'!M$45</f>
        <v>21473</v>
      </c>
      <c r="O62" s="157"/>
      <c r="P62" s="157"/>
    </row>
    <row r="63" spans="1:16" x14ac:dyDescent="0.2">
      <c r="A63" s="157" t="s">
        <v>34</v>
      </c>
      <c r="B63" s="157">
        <f>'将来負担比率（分子）の構造'!I$44</f>
        <v>108</v>
      </c>
      <c r="C63" s="157"/>
      <c r="D63" s="157"/>
      <c r="E63" s="157">
        <f>'将来負担比率（分子）の構造'!J$44</f>
        <v>108</v>
      </c>
      <c r="F63" s="157"/>
      <c r="G63" s="157"/>
      <c r="H63" s="157">
        <f>'将来負担比率（分子）の構造'!K$44</f>
        <v>106</v>
      </c>
      <c r="I63" s="157"/>
      <c r="J63" s="157"/>
      <c r="K63" s="157">
        <f>'将来負担比率（分子）の構造'!L$44</f>
        <v>105</v>
      </c>
      <c r="L63" s="157"/>
      <c r="M63" s="157"/>
      <c r="N63" s="157">
        <f>'将来負担比率（分子）の構造'!M$44</f>
        <v>106</v>
      </c>
      <c r="O63" s="157"/>
      <c r="P63" s="157"/>
    </row>
    <row r="64" spans="1:16" x14ac:dyDescent="0.2">
      <c r="A64" s="157" t="s">
        <v>33</v>
      </c>
      <c r="B64" s="157">
        <f>'将来負担比率（分子）の構造'!I$43</f>
        <v>49495</v>
      </c>
      <c r="C64" s="157"/>
      <c r="D64" s="157"/>
      <c r="E64" s="157">
        <f>'将来負担比率（分子）の構造'!J$43</f>
        <v>46991</v>
      </c>
      <c r="F64" s="157"/>
      <c r="G64" s="157"/>
      <c r="H64" s="157">
        <f>'将来負担比率（分子）の構造'!K$43</f>
        <v>44211</v>
      </c>
      <c r="I64" s="157"/>
      <c r="J64" s="157"/>
      <c r="K64" s="157">
        <f>'将来負担比率（分子）の構造'!L$43</f>
        <v>42911</v>
      </c>
      <c r="L64" s="157"/>
      <c r="M64" s="157"/>
      <c r="N64" s="157">
        <f>'将来負担比率（分子）の構造'!M$43</f>
        <v>43545</v>
      </c>
      <c r="O64" s="157"/>
      <c r="P64" s="157"/>
    </row>
    <row r="65" spans="1:16" x14ac:dyDescent="0.2">
      <c r="A65" s="157" t="s">
        <v>32</v>
      </c>
      <c r="B65" s="157">
        <f>'将来負担比率（分子）の構造'!I$42</f>
        <v>51</v>
      </c>
      <c r="C65" s="157"/>
      <c r="D65" s="157"/>
      <c r="E65" s="157">
        <f>'将来負担比率（分子）の構造'!J$42</f>
        <v>34</v>
      </c>
      <c r="F65" s="157"/>
      <c r="G65" s="157"/>
      <c r="H65" s="157">
        <f>'将来負担比率（分子）の構造'!K$42</f>
        <v>116</v>
      </c>
      <c r="I65" s="157"/>
      <c r="J65" s="157"/>
      <c r="K65" s="157">
        <f>'将来負担比率（分子）の構造'!L$42</f>
        <v>17</v>
      </c>
      <c r="L65" s="157"/>
      <c r="M65" s="157"/>
      <c r="N65" s="157" t="str">
        <f>'将来負担比率（分子）の構造'!M$42</f>
        <v>-</v>
      </c>
      <c r="O65" s="157"/>
      <c r="P65" s="157"/>
    </row>
    <row r="66" spans="1:16" x14ac:dyDescent="0.2">
      <c r="A66" s="157" t="s">
        <v>31</v>
      </c>
      <c r="B66" s="157">
        <f>'将来負担比率（分子）の構造'!I$41</f>
        <v>178323</v>
      </c>
      <c r="C66" s="157"/>
      <c r="D66" s="157"/>
      <c r="E66" s="157">
        <f>'将来負担比率（分子）の構造'!J$41</f>
        <v>180465</v>
      </c>
      <c r="F66" s="157"/>
      <c r="G66" s="157"/>
      <c r="H66" s="157">
        <f>'将来負担比率（分子）の構造'!K$41</f>
        <v>176614</v>
      </c>
      <c r="I66" s="157"/>
      <c r="J66" s="157"/>
      <c r="K66" s="157">
        <f>'将来負担比率（分子）の構造'!L$41</f>
        <v>178647</v>
      </c>
      <c r="L66" s="157"/>
      <c r="M66" s="157"/>
      <c r="N66" s="157">
        <f>'将来負担比率（分子）の構造'!M$41</f>
        <v>169447</v>
      </c>
      <c r="O66" s="157"/>
      <c r="P66" s="157"/>
    </row>
    <row r="67" spans="1:16" x14ac:dyDescent="0.2">
      <c r="A67" s="157" t="s">
        <v>71</v>
      </c>
      <c r="B67" s="157" t="e">
        <f>NA()</f>
        <v>#N/A</v>
      </c>
      <c r="C67" s="157">
        <f>IF(ISNUMBER('将来負担比率（分子）の構造'!I$53), IF('将来負担比率（分子）の構造'!I$53 &lt; 0, 0, '将来負担比率（分子）の構造'!I$53), NA())</f>
        <v>61896</v>
      </c>
      <c r="D67" s="157" t="e">
        <f>NA()</f>
        <v>#N/A</v>
      </c>
      <c r="E67" s="157" t="e">
        <f>NA()</f>
        <v>#N/A</v>
      </c>
      <c r="F67" s="157">
        <f>IF(ISNUMBER('将来負担比率（分子）の構造'!J$53), IF('将来負担比率（分子）の構造'!J$53 &lt; 0, 0, '将来負担比率（分子）の構造'!J$53), NA())</f>
        <v>58859</v>
      </c>
      <c r="G67" s="157" t="e">
        <f>NA()</f>
        <v>#N/A</v>
      </c>
      <c r="H67" s="157" t="e">
        <f>NA()</f>
        <v>#N/A</v>
      </c>
      <c r="I67" s="157">
        <f>IF(ISNUMBER('将来負担比率（分子）の構造'!K$53), IF('将来負担比率（分子）の構造'!K$53 &lt; 0, 0, '将来負担比率（分子）の構造'!K$53), NA())</f>
        <v>56772</v>
      </c>
      <c r="J67" s="157" t="e">
        <f>NA()</f>
        <v>#N/A</v>
      </c>
      <c r="K67" s="157" t="e">
        <f>NA()</f>
        <v>#N/A</v>
      </c>
      <c r="L67" s="157">
        <f>IF(ISNUMBER('将来負担比率（分子）の構造'!L$53), IF('将来負担比率（分子）の構造'!L$53 &lt; 0, 0, '将来負担比率（分子）の構造'!L$53), NA())</f>
        <v>58855</v>
      </c>
      <c r="M67" s="157" t="e">
        <f>NA()</f>
        <v>#N/A</v>
      </c>
      <c r="N67" s="157" t="e">
        <f>NA()</f>
        <v>#N/A</v>
      </c>
      <c r="O67" s="157">
        <f>IF(ISNUMBER('将来負担比率（分子）の構造'!M$53), IF('将来負担比率（分子）の構造'!M$53 &lt; 0, 0, '将来負担比率（分子）の構造'!M$53), NA())</f>
        <v>60167</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11797</v>
      </c>
      <c r="C72" s="161">
        <f>基金残高に係る経年分析!G55</f>
        <v>12356</v>
      </c>
      <c r="D72" s="161">
        <f>基金残高に係る経年分析!H55</f>
        <v>12769</v>
      </c>
    </row>
    <row r="73" spans="1:16" x14ac:dyDescent="0.2">
      <c r="A73" s="160" t="s">
        <v>74</v>
      </c>
      <c r="B73" s="161">
        <f>基金残高に係る経年分析!F56</f>
        <v>2144</v>
      </c>
      <c r="C73" s="161">
        <f>基金残高に係る経年分析!G56</f>
        <v>2645</v>
      </c>
      <c r="D73" s="161">
        <f>基金残高に係る経年分析!H56</f>
        <v>1748</v>
      </c>
    </row>
    <row r="74" spans="1:16" x14ac:dyDescent="0.2">
      <c r="A74" s="160" t="s">
        <v>75</v>
      </c>
      <c r="B74" s="161">
        <f>基金残高に係る経年分析!F57</f>
        <v>6916</v>
      </c>
      <c r="C74" s="161">
        <f>基金残高に係る経年分析!G57</f>
        <v>7362</v>
      </c>
      <c r="D74" s="161">
        <f>基金残高に係る経年分析!H57</f>
        <v>7720</v>
      </c>
    </row>
  </sheetData>
  <sheetProtection algorithmName="SHA-512" hashValue="lE25BS0wCs/r/70ipMfqOTqw2HW8eNBsWSAJSHe3LNHUvKj6Vr5+B4CRYmFODoOsUmtINkbG/5DFiGO9vAv2AA==" saltValue="LYDh6mPeLU2kFnMqtTlC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65142134</v>
      </c>
      <c r="S5" s="600"/>
      <c r="T5" s="600"/>
      <c r="U5" s="600"/>
      <c r="V5" s="600"/>
      <c r="W5" s="600"/>
      <c r="X5" s="600"/>
      <c r="Y5" s="601"/>
      <c r="Z5" s="602">
        <v>35.6</v>
      </c>
      <c r="AA5" s="602"/>
      <c r="AB5" s="602"/>
      <c r="AC5" s="602"/>
      <c r="AD5" s="603">
        <v>65142134</v>
      </c>
      <c r="AE5" s="603"/>
      <c r="AF5" s="603"/>
      <c r="AG5" s="603"/>
      <c r="AH5" s="603"/>
      <c r="AI5" s="603"/>
      <c r="AJ5" s="603"/>
      <c r="AK5" s="603"/>
      <c r="AL5" s="604">
        <v>61.6</v>
      </c>
      <c r="AM5" s="605"/>
      <c r="AN5" s="605"/>
      <c r="AO5" s="606"/>
      <c r="AP5" s="596" t="s">
        <v>216</v>
      </c>
      <c r="AQ5" s="597"/>
      <c r="AR5" s="597"/>
      <c r="AS5" s="597"/>
      <c r="AT5" s="597"/>
      <c r="AU5" s="597"/>
      <c r="AV5" s="597"/>
      <c r="AW5" s="597"/>
      <c r="AX5" s="597"/>
      <c r="AY5" s="597"/>
      <c r="AZ5" s="597"/>
      <c r="BA5" s="597"/>
      <c r="BB5" s="597"/>
      <c r="BC5" s="597"/>
      <c r="BD5" s="597"/>
      <c r="BE5" s="597"/>
      <c r="BF5" s="598"/>
      <c r="BG5" s="610">
        <v>62735903</v>
      </c>
      <c r="BH5" s="611"/>
      <c r="BI5" s="611"/>
      <c r="BJ5" s="611"/>
      <c r="BK5" s="611"/>
      <c r="BL5" s="611"/>
      <c r="BM5" s="611"/>
      <c r="BN5" s="612"/>
      <c r="BO5" s="613">
        <v>96.3</v>
      </c>
      <c r="BP5" s="613"/>
      <c r="BQ5" s="613"/>
      <c r="BR5" s="613"/>
      <c r="BS5" s="614">
        <v>1896487</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1068113</v>
      </c>
      <c r="S6" s="611"/>
      <c r="T6" s="611"/>
      <c r="U6" s="611"/>
      <c r="V6" s="611"/>
      <c r="W6" s="611"/>
      <c r="X6" s="611"/>
      <c r="Y6" s="612"/>
      <c r="Z6" s="613">
        <v>0.6</v>
      </c>
      <c r="AA6" s="613"/>
      <c r="AB6" s="613"/>
      <c r="AC6" s="613"/>
      <c r="AD6" s="614">
        <v>1068113</v>
      </c>
      <c r="AE6" s="614"/>
      <c r="AF6" s="614"/>
      <c r="AG6" s="614"/>
      <c r="AH6" s="614"/>
      <c r="AI6" s="614"/>
      <c r="AJ6" s="614"/>
      <c r="AK6" s="614"/>
      <c r="AL6" s="615">
        <v>1</v>
      </c>
      <c r="AM6" s="616"/>
      <c r="AN6" s="616"/>
      <c r="AO6" s="617"/>
      <c r="AP6" s="607" t="s">
        <v>221</v>
      </c>
      <c r="AQ6" s="608"/>
      <c r="AR6" s="608"/>
      <c r="AS6" s="608"/>
      <c r="AT6" s="608"/>
      <c r="AU6" s="608"/>
      <c r="AV6" s="608"/>
      <c r="AW6" s="608"/>
      <c r="AX6" s="608"/>
      <c r="AY6" s="608"/>
      <c r="AZ6" s="608"/>
      <c r="BA6" s="608"/>
      <c r="BB6" s="608"/>
      <c r="BC6" s="608"/>
      <c r="BD6" s="608"/>
      <c r="BE6" s="608"/>
      <c r="BF6" s="609"/>
      <c r="BG6" s="610">
        <v>62735903</v>
      </c>
      <c r="BH6" s="611"/>
      <c r="BI6" s="611"/>
      <c r="BJ6" s="611"/>
      <c r="BK6" s="611"/>
      <c r="BL6" s="611"/>
      <c r="BM6" s="611"/>
      <c r="BN6" s="612"/>
      <c r="BO6" s="613">
        <v>96.3</v>
      </c>
      <c r="BP6" s="613"/>
      <c r="BQ6" s="613"/>
      <c r="BR6" s="613"/>
      <c r="BS6" s="614">
        <v>1896487</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712012</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712012</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56642</v>
      </c>
      <c r="S7" s="611"/>
      <c r="T7" s="611"/>
      <c r="U7" s="611"/>
      <c r="V7" s="611"/>
      <c r="W7" s="611"/>
      <c r="X7" s="611"/>
      <c r="Y7" s="612"/>
      <c r="Z7" s="613">
        <v>0</v>
      </c>
      <c r="AA7" s="613"/>
      <c r="AB7" s="613"/>
      <c r="AC7" s="613"/>
      <c r="AD7" s="614">
        <v>56642</v>
      </c>
      <c r="AE7" s="614"/>
      <c r="AF7" s="614"/>
      <c r="AG7" s="614"/>
      <c r="AH7" s="614"/>
      <c r="AI7" s="614"/>
      <c r="AJ7" s="614"/>
      <c r="AK7" s="614"/>
      <c r="AL7" s="615">
        <v>0.1</v>
      </c>
      <c r="AM7" s="616"/>
      <c r="AN7" s="616"/>
      <c r="AO7" s="617"/>
      <c r="AP7" s="607" t="s">
        <v>224</v>
      </c>
      <c r="AQ7" s="608"/>
      <c r="AR7" s="608"/>
      <c r="AS7" s="608"/>
      <c r="AT7" s="608"/>
      <c r="AU7" s="608"/>
      <c r="AV7" s="608"/>
      <c r="AW7" s="608"/>
      <c r="AX7" s="608"/>
      <c r="AY7" s="608"/>
      <c r="AZ7" s="608"/>
      <c r="BA7" s="608"/>
      <c r="BB7" s="608"/>
      <c r="BC7" s="608"/>
      <c r="BD7" s="608"/>
      <c r="BE7" s="608"/>
      <c r="BF7" s="609"/>
      <c r="BG7" s="610">
        <v>30783862</v>
      </c>
      <c r="BH7" s="611"/>
      <c r="BI7" s="611"/>
      <c r="BJ7" s="611"/>
      <c r="BK7" s="611"/>
      <c r="BL7" s="611"/>
      <c r="BM7" s="611"/>
      <c r="BN7" s="612"/>
      <c r="BO7" s="613">
        <v>47.3</v>
      </c>
      <c r="BP7" s="613"/>
      <c r="BQ7" s="613"/>
      <c r="BR7" s="613"/>
      <c r="BS7" s="614">
        <v>1896487</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16659448</v>
      </c>
      <c r="CS7" s="611"/>
      <c r="CT7" s="611"/>
      <c r="CU7" s="611"/>
      <c r="CV7" s="611"/>
      <c r="CW7" s="611"/>
      <c r="CX7" s="611"/>
      <c r="CY7" s="612"/>
      <c r="CZ7" s="613">
        <v>9.4</v>
      </c>
      <c r="DA7" s="613"/>
      <c r="DB7" s="613"/>
      <c r="DC7" s="613"/>
      <c r="DD7" s="619">
        <v>244319</v>
      </c>
      <c r="DE7" s="611"/>
      <c r="DF7" s="611"/>
      <c r="DG7" s="611"/>
      <c r="DH7" s="611"/>
      <c r="DI7" s="611"/>
      <c r="DJ7" s="611"/>
      <c r="DK7" s="611"/>
      <c r="DL7" s="611"/>
      <c r="DM7" s="611"/>
      <c r="DN7" s="611"/>
      <c r="DO7" s="611"/>
      <c r="DP7" s="612"/>
      <c r="DQ7" s="619">
        <v>14424267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750592</v>
      </c>
      <c r="S8" s="611"/>
      <c r="T8" s="611"/>
      <c r="U8" s="611"/>
      <c r="V8" s="611"/>
      <c r="W8" s="611"/>
      <c r="X8" s="611"/>
      <c r="Y8" s="612"/>
      <c r="Z8" s="613">
        <v>0.4</v>
      </c>
      <c r="AA8" s="613"/>
      <c r="AB8" s="613"/>
      <c r="AC8" s="613"/>
      <c r="AD8" s="614">
        <v>750592</v>
      </c>
      <c r="AE8" s="614"/>
      <c r="AF8" s="614"/>
      <c r="AG8" s="614"/>
      <c r="AH8" s="614"/>
      <c r="AI8" s="614"/>
      <c r="AJ8" s="614"/>
      <c r="AK8" s="614"/>
      <c r="AL8" s="615">
        <v>0.7</v>
      </c>
      <c r="AM8" s="616"/>
      <c r="AN8" s="616"/>
      <c r="AO8" s="617"/>
      <c r="AP8" s="607" t="s">
        <v>227</v>
      </c>
      <c r="AQ8" s="608"/>
      <c r="AR8" s="608"/>
      <c r="AS8" s="608"/>
      <c r="AT8" s="608"/>
      <c r="AU8" s="608"/>
      <c r="AV8" s="608"/>
      <c r="AW8" s="608"/>
      <c r="AX8" s="608"/>
      <c r="AY8" s="608"/>
      <c r="AZ8" s="608"/>
      <c r="BA8" s="608"/>
      <c r="BB8" s="608"/>
      <c r="BC8" s="608"/>
      <c r="BD8" s="608"/>
      <c r="BE8" s="608"/>
      <c r="BF8" s="609"/>
      <c r="BG8" s="610">
        <v>656728</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84075690</v>
      </c>
      <c r="CS8" s="611"/>
      <c r="CT8" s="611"/>
      <c r="CU8" s="611"/>
      <c r="CV8" s="611"/>
      <c r="CW8" s="611"/>
      <c r="CX8" s="611"/>
      <c r="CY8" s="612"/>
      <c r="CZ8" s="613">
        <v>47.3</v>
      </c>
      <c r="DA8" s="613"/>
      <c r="DB8" s="613"/>
      <c r="DC8" s="613"/>
      <c r="DD8" s="619">
        <v>294234</v>
      </c>
      <c r="DE8" s="611"/>
      <c r="DF8" s="611"/>
      <c r="DG8" s="611"/>
      <c r="DH8" s="611"/>
      <c r="DI8" s="611"/>
      <c r="DJ8" s="611"/>
      <c r="DK8" s="611"/>
      <c r="DL8" s="611"/>
      <c r="DM8" s="611"/>
      <c r="DN8" s="611"/>
      <c r="DO8" s="611"/>
      <c r="DP8" s="612"/>
      <c r="DQ8" s="619">
        <v>44097715</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978067</v>
      </c>
      <c r="S9" s="611"/>
      <c r="T9" s="611"/>
      <c r="U9" s="611"/>
      <c r="V9" s="611"/>
      <c r="W9" s="611"/>
      <c r="X9" s="611"/>
      <c r="Y9" s="612"/>
      <c r="Z9" s="613">
        <v>0.5</v>
      </c>
      <c r="AA9" s="613"/>
      <c r="AB9" s="613"/>
      <c r="AC9" s="613"/>
      <c r="AD9" s="614">
        <v>978067</v>
      </c>
      <c r="AE9" s="614"/>
      <c r="AF9" s="614"/>
      <c r="AG9" s="614"/>
      <c r="AH9" s="614"/>
      <c r="AI9" s="614"/>
      <c r="AJ9" s="614"/>
      <c r="AK9" s="614"/>
      <c r="AL9" s="615">
        <v>0.9</v>
      </c>
      <c r="AM9" s="616"/>
      <c r="AN9" s="616"/>
      <c r="AO9" s="617"/>
      <c r="AP9" s="607" t="s">
        <v>230</v>
      </c>
      <c r="AQ9" s="608"/>
      <c r="AR9" s="608"/>
      <c r="AS9" s="608"/>
      <c r="AT9" s="608"/>
      <c r="AU9" s="608"/>
      <c r="AV9" s="608"/>
      <c r="AW9" s="608"/>
      <c r="AX9" s="608"/>
      <c r="AY9" s="608"/>
      <c r="AZ9" s="608"/>
      <c r="BA9" s="608"/>
      <c r="BB9" s="608"/>
      <c r="BC9" s="608"/>
      <c r="BD9" s="608"/>
      <c r="BE9" s="608"/>
      <c r="BF9" s="609"/>
      <c r="BG9" s="610">
        <v>22599326</v>
      </c>
      <c r="BH9" s="611"/>
      <c r="BI9" s="611"/>
      <c r="BJ9" s="611"/>
      <c r="BK9" s="611"/>
      <c r="BL9" s="611"/>
      <c r="BM9" s="611"/>
      <c r="BN9" s="612"/>
      <c r="BO9" s="613">
        <v>34.700000000000003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15325881</v>
      </c>
      <c r="CS9" s="611"/>
      <c r="CT9" s="611"/>
      <c r="CU9" s="611"/>
      <c r="CV9" s="611"/>
      <c r="CW9" s="611"/>
      <c r="CX9" s="611"/>
      <c r="CY9" s="612"/>
      <c r="CZ9" s="613">
        <v>8.6</v>
      </c>
      <c r="DA9" s="613"/>
      <c r="DB9" s="613"/>
      <c r="DC9" s="613"/>
      <c r="DD9" s="619">
        <v>1023383</v>
      </c>
      <c r="DE9" s="611"/>
      <c r="DF9" s="611"/>
      <c r="DG9" s="611"/>
      <c r="DH9" s="611"/>
      <c r="DI9" s="611"/>
      <c r="DJ9" s="611"/>
      <c r="DK9" s="611"/>
      <c r="DL9" s="611"/>
      <c r="DM9" s="611"/>
      <c r="DN9" s="611"/>
      <c r="DO9" s="611"/>
      <c r="DP9" s="612"/>
      <c r="DQ9" s="619">
        <v>11307404</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2134314</v>
      </c>
      <c r="BH10" s="611"/>
      <c r="BI10" s="611"/>
      <c r="BJ10" s="611"/>
      <c r="BK10" s="611"/>
      <c r="BL10" s="611"/>
      <c r="BM10" s="611"/>
      <c r="BN10" s="612"/>
      <c r="BO10" s="613">
        <v>3.3</v>
      </c>
      <c r="BP10" s="613"/>
      <c r="BQ10" s="613"/>
      <c r="BR10" s="613"/>
      <c r="BS10" s="614">
        <v>355965</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309518</v>
      </c>
      <c r="CS10" s="611"/>
      <c r="CT10" s="611"/>
      <c r="CU10" s="611"/>
      <c r="CV10" s="611"/>
      <c r="CW10" s="611"/>
      <c r="CX10" s="611"/>
      <c r="CY10" s="612"/>
      <c r="CZ10" s="613">
        <v>0.2</v>
      </c>
      <c r="DA10" s="613"/>
      <c r="DB10" s="613"/>
      <c r="DC10" s="613"/>
      <c r="DD10" s="619">
        <v>75850</v>
      </c>
      <c r="DE10" s="611"/>
      <c r="DF10" s="611"/>
      <c r="DG10" s="611"/>
      <c r="DH10" s="611"/>
      <c r="DI10" s="611"/>
      <c r="DJ10" s="611"/>
      <c r="DK10" s="611"/>
      <c r="DL10" s="611"/>
      <c r="DM10" s="611"/>
      <c r="DN10" s="611"/>
      <c r="DO10" s="611"/>
      <c r="DP10" s="612"/>
      <c r="DQ10" s="619">
        <v>53718</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11383859</v>
      </c>
      <c r="S11" s="611"/>
      <c r="T11" s="611"/>
      <c r="U11" s="611"/>
      <c r="V11" s="611"/>
      <c r="W11" s="611"/>
      <c r="X11" s="611"/>
      <c r="Y11" s="612"/>
      <c r="Z11" s="615">
        <v>6.2</v>
      </c>
      <c r="AA11" s="616"/>
      <c r="AB11" s="616"/>
      <c r="AC11" s="622"/>
      <c r="AD11" s="619">
        <v>11383859</v>
      </c>
      <c r="AE11" s="611"/>
      <c r="AF11" s="611"/>
      <c r="AG11" s="611"/>
      <c r="AH11" s="611"/>
      <c r="AI11" s="611"/>
      <c r="AJ11" s="611"/>
      <c r="AK11" s="612"/>
      <c r="AL11" s="615">
        <v>10.8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5393494</v>
      </c>
      <c r="BH11" s="611"/>
      <c r="BI11" s="611"/>
      <c r="BJ11" s="611"/>
      <c r="BK11" s="611"/>
      <c r="BL11" s="611"/>
      <c r="BM11" s="611"/>
      <c r="BN11" s="612"/>
      <c r="BO11" s="613">
        <v>8.3000000000000007</v>
      </c>
      <c r="BP11" s="613"/>
      <c r="BQ11" s="613"/>
      <c r="BR11" s="613"/>
      <c r="BS11" s="614">
        <v>1540522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2442463</v>
      </c>
      <c r="CS11" s="611"/>
      <c r="CT11" s="611"/>
      <c r="CU11" s="611"/>
      <c r="CV11" s="611"/>
      <c r="CW11" s="611"/>
      <c r="CX11" s="611"/>
      <c r="CY11" s="612"/>
      <c r="CZ11" s="613">
        <v>1.4</v>
      </c>
      <c r="DA11" s="613"/>
      <c r="DB11" s="613"/>
      <c r="DC11" s="613"/>
      <c r="DD11" s="619">
        <v>1384991</v>
      </c>
      <c r="DE11" s="611"/>
      <c r="DF11" s="611"/>
      <c r="DG11" s="611"/>
      <c r="DH11" s="611"/>
      <c r="DI11" s="611"/>
      <c r="DJ11" s="611"/>
      <c r="DK11" s="611"/>
      <c r="DL11" s="611"/>
      <c r="DM11" s="611"/>
      <c r="DN11" s="611"/>
      <c r="DO11" s="611"/>
      <c r="DP11" s="612"/>
      <c r="DQ11" s="619">
        <v>1091876</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25088</v>
      </c>
      <c r="S12" s="611"/>
      <c r="T12" s="611"/>
      <c r="U12" s="611"/>
      <c r="V12" s="611"/>
      <c r="W12" s="611"/>
      <c r="X12" s="611"/>
      <c r="Y12" s="612"/>
      <c r="Z12" s="613">
        <v>0</v>
      </c>
      <c r="AA12" s="613"/>
      <c r="AB12" s="613"/>
      <c r="AC12" s="613"/>
      <c r="AD12" s="614">
        <v>25088</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27555645</v>
      </c>
      <c r="BH12" s="611"/>
      <c r="BI12" s="611"/>
      <c r="BJ12" s="611"/>
      <c r="BK12" s="611"/>
      <c r="BL12" s="611"/>
      <c r="BM12" s="611"/>
      <c r="BN12" s="612"/>
      <c r="BO12" s="613">
        <v>42.3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2422826</v>
      </c>
      <c r="CS12" s="611"/>
      <c r="CT12" s="611"/>
      <c r="CU12" s="611"/>
      <c r="CV12" s="611"/>
      <c r="CW12" s="611"/>
      <c r="CX12" s="611"/>
      <c r="CY12" s="612"/>
      <c r="CZ12" s="613">
        <v>1.4</v>
      </c>
      <c r="DA12" s="613"/>
      <c r="DB12" s="613"/>
      <c r="DC12" s="613"/>
      <c r="DD12" s="619">
        <v>457050</v>
      </c>
      <c r="DE12" s="611"/>
      <c r="DF12" s="611"/>
      <c r="DG12" s="611"/>
      <c r="DH12" s="611"/>
      <c r="DI12" s="611"/>
      <c r="DJ12" s="611"/>
      <c r="DK12" s="611"/>
      <c r="DL12" s="611"/>
      <c r="DM12" s="611"/>
      <c r="DN12" s="611"/>
      <c r="DO12" s="611"/>
      <c r="DP12" s="612"/>
      <c r="DQ12" s="619">
        <v>1495272</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27301179</v>
      </c>
      <c r="BH13" s="611"/>
      <c r="BI13" s="611"/>
      <c r="BJ13" s="611"/>
      <c r="BK13" s="611"/>
      <c r="BL13" s="611"/>
      <c r="BM13" s="611"/>
      <c r="BN13" s="612"/>
      <c r="BO13" s="613">
        <v>41.9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11909672</v>
      </c>
      <c r="CS13" s="611"/>
      <c r="CT13" s="611"/>
      <c r="CU13" s="611"/>
      <c r="CV13" s="611"/>
      <c r="CW13" s="611"/>
      <c r="CX13" s="611"/>
      <c r="CY13" s="612"/>
      <c r="CZ13" s="613">
        <v>6.7</v>
      </c>
      <c r="DA13" s="613"/>
      <c r="DB13" s="613"/>
      <c r="DC13" s="613"/>
      <c r="DD13" s="619">
        <v>3999970</v>
      </c>
      <c r="DE13" s="611"/>
      <c r="DF13" s="611"/>
      <c r="DG13" s="611"/>
      <c r="DH13" s="611"/>
      <c r="DI13" s="611"/>
      <c r="DJ13" s="611"/>
      <c r="DK13" s="611"/>
      <c r="DL13" s="611"/>
      <c r="DM13" s="611"/>
      <c r="DN13" s="611"/>
      <c r="DO13" s="611"/>
      <c r="DP13" s="612"/>
      <c r="DQ13" s="619">
        <v>7616581</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1439989</v>
      </c>
      <c r="BH14" s="611"/>
      <c r="BI14" s="611"/>
      <c r="BJ14" s="611"/>
      <c r="BK14" s="611"/>
      <c r="BL14" s="611"/>
      <c r="BM14" s="611"/>
      <c r="BN14" s="612"/>
      <c r="BO14" s="613">
        <v>2.2000000000000002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6059103</v>
      </c>
      <c r="CS14" s="611"/>
      <c r="CT14" s="611"/>
      <c r="CU14" s="611"/>
      <c r="CV14" s="611"/>
      <c r="CW14" s="611"/>
      <c r="CX14" s="611"/>
      <c r="CY14" s="612"/>
      <c r="CZ14" s="613">
        <v>3.4</v>
      </c>
      <c r="DA14" s="613"/>
      <c r="DB14" s="613"/>
      <c r="DC14" s="613"/>
      <c r="DD14" s="619">
        <v>922552</v>
      </c>
      <c r="DE14" s="611"/>
      <c r="DF14" s="611"/>
      <c r="DG14" s="611"/>
      <c r="DH14" s="611"/>
      <c r="DI14" s="611"/>
      <c r="DJ14" s="611"/>
      <c r="DK14" s="611"/>
      <c r="DL14" s="611"/>
      <c r="DM14" s="611"/>
      <c r="DN14" s="611"/>
      <c r="DO14" s="611"/>
      <c r="DP14" s="612"/>
      <c r="DQ14" s="619">
        <v>5078369</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143535</v>
      </c>
      <c r="S15" s="611"/>
      <c r="T15" s="611"/>
      <c r="U15" s="611"/>
      <c r="V15" s="611"/>
      <c r="W15" s="611"/>
      <c r="X15" s="611"/>
      <c r="Y15" s="612"/>
      <c r="Z15" s="613">
        <v>0.1</v>
      </c>
      <c r="AA15" s="613"/>
      <c r="AB15" s="613"/>
      <c r="AC15" s="613"/>
      <c r="AD15" s="614">
        <v>143535</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2956407</v>
      </c>
      <c r="BH15" s="611"/>
      <c r="BI15" s="611"/>
      <c r="BJ15" s="611"/>
      <c r="BK15" s="611"/>
      <c r="BL15" s="611"/>
      <c r="BM15" s="611"/>
      <c r="BN15" s="612"/>
      <c r="BO15" s="613">
        <v>4.5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19310727</v>
      </c>
      <c r="CS15" s="611"/>
      <c r="CT15" s="611"/>
      <c r="CU15" s="611"/>
      <c r="CV15" s="611"/>
      <c r="CW15" s="611"/>
      <c r="CX15" s="611"/>
      <c r="CY15" s="612"/>
      <c r="CZ15" s="613">
        <v>10.9</v>
      </c>
      <c r="DA15" s="613"/>
      <c r="DB15" s="613"/>
      <c r="DC15" s="613"/>
      <c r="DD15" s="619">
        <v>3023549</v>
      </c>
      <c r="DE15" s="611"/>
      <c r="DF15" s="611"/>
      <c r="DG15" s="611"/>
      <c r="DH15" s="611"/>
      <c r="DI15" s="611"/>
      <c r="DJ15" s="611"/>
      <c r="DK15" s="611"/>
      <c r="DL15" s="611"/>
      <c r="DM15" s="611"/>
      <c r="DN15" s="611"/>
      <c r="DO15" s="611"/>
      <c r="DP15" s="612"/>
      <c r="DQ15" s="619">
        <v>13462769</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1235982</v>
      </c>
      <c r="S16" s="611"/>
      <c r="T16" s="611"/>
      <c r="U16" s="611"/>
      <c r="V16" s="611"/>
      <c r="W16" s="611"/>
      <c r="X16" s="611"/>
      <c r="Y16" s="612"/>
      <c r="Z16" s="613">
        <v>0.7</v>
      </c>
      <c r="AA16" s="613"/>
      <c r="AB16" s="613"/>
      <c r="AC16" s="613"/>
      <c r="AD16" s="614">
        <v>1235982</v>
      </c>
      <c r="AE16" s="614"/>
      <c r="AF16" s="614"/>
      <c r="AG16" s="614"/>
      <c r="AH16" s="614"/>
      <c r="AI16" s="614"/>
      <c r="AJ16" s="614"/>
      <c r="AK16" s="614"/>
      <c r="AL16" s="615">
        <v>1.2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144692</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781</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2333633</v>
      </c>
      <c r="S17" s="611"/>
      <c r="T17" s="611"/>
      <c r="U17" s="611"/>
      <c r="V17" s="611"/>
      <c r="W17" s="611"/>
      <c r="X17" s="611"/>
      <c r="Y17" s="612"/>
      <c r="Z17" s="613">
        <v>1.3</v>
      </c>
      <c r="AA17" s="613"/>
      <c r="AB17" s="613"/>
      <c r="AC17" s="613"/>
      <c r="AD17" s="614">
        <v>2333633</v>
      </c>
      <c r="AE17" s="614"/>
      <c r="AF17" s="614"/>
      <c r="AG17" s="614"/>
      <c r="AH17" s="614"/>
      <c r="AI17" s="614"/>
      <c r="AJ17" s="614"/>
      <c r="AK17" s="614"/>
      <c r="AL17" s="615">
        <v>2.2000000000000002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18381071</v>
      </c>
      <c r="CS17" s="611"/>
      <c r="CT17" s="611"/>
      <c r="CU17" s="611"/>
      <c r="CV17" s="611"/>
      <c r="CW17" s="611"/>
      <c r="CX17" s="611"/>
      <c r="CY17" s="612"/>
      <c r="CZ17" s="613">
        <v>10.3</v>
      </c>
      <c r="DA17" s="613"/>
      <c r="DB17" s="613"/>
      <c r="DC17" s="613"/>
      <c r="DD17" s="619" t="s">
        <v>122</v>
      </c>
      <c r="DE17" s="611"/>
      <c r="DF17" s="611"/>
      <c r="DG17" s="611"/>
      <c r="DH17" s="611"/>
      <c r="DI17" s="611"/>
      <c r="DJ17" s="611"/>
      <c r="DK17" s="611"/>
      <c r="DL17" s="611"/>
      <c r="DM17" s="611"/>
      <c r="DN17" s="611"/>
      <c r="DO17" s="611"/>
      <c r="DP17" s="612"/>
      <c r="DQ17" s="619">
        <v>18316555</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409699</v>
      </c>
      <c r="S18" s="611"/>
      <c r="T18" s="611"/>
      <c r="U18" s="611"/>
      <c r="V18" s="611"/>
      <c r="W18" s="611"/>
      <c r="X18" s="611"/>
      <c r="Y18" s="612"/>
      <c r="Z18" s="613">
        <v>0.2</v>
      </c>
      <c r="AA18" s="613"/>
      <c r="AB18" s="613"/>
      <c r="AC18" s="613"/>
      <c r="AD18" s="614">
        <v>409699</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1876209</v>
      </c>
      <c r="S19" s="611"/>
      <c r="T19" s="611"/>
      <c r="U19" s="611"/>
      <c r="V19" s="611"/>
      <c r="W19" s="611"/>
      <c r="X19" s="611"/>
      <c r="Y19" s="612"/>
      <c r="Z19" s="613">
        <v>1</v>
      </c>
      <c r="AA19" s="613"/>
      <c r="AB19" s="613"/>
      <c r="AC19" s="613"/>
      <c r="AD19" s="614">
        <v>1876209</v>
      </c>
      <c r="AE19" s="614"/>
      <c r="AF19" s="614"/>
      <c r="AG19" s="614"/>
      <c r="AH19" s="614"/>
      <c r="AI19" s="614"/>
      <c r="AJ19" s="614"/>
      <c r="AK19" s="614"/>
      <c r="AL19" s="615">
        <v>1.8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2406231</v>
      </c>
      <c r="BH19" s="611"/>
      <c r="BI19" s="611"/>
      <c r="BJ19" s="611"/>
      <c r="BK19" s="611"/>
      <c r="BL19" s="611"/>
      <c r="BM19" s="611"/>
      <c r="BN19" s="612"/>
      <c r="BO19" s="613">
        <v>3.7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47725</v>
      </c>
      <c r="S20" s="611"/>
      <c r="T20" s="611"/>
      <c r="U20" s="611"/>
      <c r="V20" s="611"/>
      <c r="W20" s="611"/>
      <c r="X20" s="611"/>
      <c r="Y20" s="612"/>
      <c r="Z20" s="613">
        <v>0</v>
      </c>
      <c r="AA20" s="613"/>
      <c r="AB20" s="613"/>
      <c r="AC20" s="613"/>
      <c r="AD20" s="614">
        <v>47725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2406231</v>
      </c>
      <c r="BH20" s="611"/>
      <c r="BI20" s="611"/>
      <c r="BJ20" s="611"/>
      <c r="BK20" s="611"/>
      <c r="BL20" s="611"/>
      <c r="BM20" s="611"/>
      <c r="BN20" s="612"/>
      <c r="BO20" s="613">
        <v>3.7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177753103</v>
      </c>
      <c r="CS20" s="611"/>
      <c r="CT20" s="611"/>
      <c r="CU20" s="611"/>
      <c r="CV20" s="611"/>
      <c r="CW20" s="611"/>
      <c r="CX20" s="611"/>
      <c r="CY20" s="612"/>
      <c r="CZ20" s="613">
        <v>100</v>
      </c>
      <c r="DA20" s="613"/>
      <c r="DB20" s="613"/>
      <c r="DC20" s="613"/>
      <c r="DD20" s="619">
        <v>11425898</v>
      </c>
      <c r="DE20" s="611"/>
      <c r="DF20" s="611"/>
      <c r="DG20" s="611"/>
      <c r="DH20" s="611"/>
      <c r="DI20" s="611"/>
      <c r="DJ20" s="611"/>
      <c r="DK20" s="611"/>
      <c r="DL20" s="611"/>
      <c r="DM20" s="611"/>
      <c r="DN20" s="611"/>
      <c r="DO20" s="611"/>
      <c r="DP20" s="612"/>
      <c r="DQ20" s="619">
        <v>117657319</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23763368</v>
      </c>
      <c r="S21" s="611"/>
      <c r="T21" s="611"/>
      <c r="U21" s="611"/>
      <c r="V21" s="611"/>
      <c r="W21" s="611"/>
      <c r="X21" s="611"/>
      <c r="Y21" s="612"/>
      <c r="Z21" s="613">
        <v>13</v>
      </c>
      <c r="AA21" s="613"/>
      <c r="AB21" s="613"/>
      <c r="AC21" s="613"/>
      <c r="AD21" s="614">
        <v>22127187</v>
      </c>
      <c r="AE21" s="614"/>
      <c r="AF21" s="614"/>
      <c r="AG21" s="614"/>
      <c r="AH21" s="614"/>
      <c r="AI21" s="614"/>
      <c r="AJ21" s="614"/>
      <c r="AK21" s="614"/>
      <c r="AL21" s="615">
        <v>20.9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33257</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22127187</v>
      </c>
      <c r="S22" s="611"/>
      <c r="T22" s="611"/>
      <c r="U22" s="611"/>
      <c r="V22" s="611"/>
      <c r="W22" s="611"/>
      <c r="X22" s="611"/>
      <c r="Y22" s="612"/>
      <c r="Z22" s="613">
        <v>12.1</v>
      </c>
      <c r="AA22" s="613"/>
      <c r="AB22" s="613"/>
      <c r="AC22" s="613"/>
      <c r="AD22" s="614">
        <v>22127187</v>
      </c>
      <c r="AE22" s="614"/>
      <c r="AF22" s="614"/>
      <c r="AG22" s="614"/>
      <c r="AH22" s="614"/>
      <c r="AI22" s="614"/>
      <c r="AJ22" s="614"/>
      <c r="AK22" s="614"/>
      <c r="AL22" s="615">
        <v>20.9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2372974</v>
      </c>
      <c r="BH22" s="611"/>
      <c r="BI22" s="611"/>
      <c r="BJ22" s="611"/>
      <c r="BK22" s="611"/>
      <c r="BL22" s="611"/>
      <c r="BM22" s="611"/>
      <c r="BN22" s="612"/>
      <c r="BO22" s="613">
        <v>3.6</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1636181</v>
      </c>
      <c r="S23" s="611"/>
      <c r="T23" s="611"/>
      <c r="U23" s="611"/>
      <c r="V23" s="611"/>
      <c r="W23" s="611"/>
      <c r="X23" s="611"/>
      <c r="Y23" s="612"/>
      <c r="Z23" s="613">
        <v>0.9</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108220880</v>
      </c>
      <c r="CS24" s="600"/>
      <c r="CT24" s="600"/>
      <c r="CU24" s="600"/>
      <c r="CV24" s="600"/>
      <c r="CW24" s="600"/>
      <c r="CX24" s="600"/>
      <c r="CY24" s="601"/>
      <c r="CZ24" s="604">
        <v>60.9</v>
      </c>
      <c r="DA24" s="605"/>
      <c r="DB24" s="605"/>
      <c r="DC24" s="621"/>
      <c r="DD24" s="642">
        <v>70823679</v>
      </c>
      <c r="DE24" s="600"/>
      <c r="DF24" s="600"/>
      <c r="DG24" s="600"/>
      <c r="DH24" s="600"/>
      <c r="DI24" s="600"/>
      <c r="DJ24" s="600"/>
      <c r="DK24" s="601"/>
      <c r="DL24" s="642">
        <v>64959444</v>
      </c>
      <c r="DM24" s="600"/>
      <c r="DN24" s="600"/>
      <c r="DO24" s="600"/>
      <c r="DP24" s="600"/>
      <c r="DQ24" s="600"/>
      <c r="DR24" s="600"/>
      <c r="DS24" s="600"/>
      <c r="DT24" s="600"/>
      <c r="DU24" s="600"/>
      <c r="DV24" s="601"/>
      <c r="DW24" s="604">
        <v>60.7</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106881013</v>
      </c>
      <c r="S25" s="611"/>
      <c r="T25" s="611"/>
      <c r="U25" s="611"/>
      <c r="V25" s="611"/>
      <c r="W25" s="611"/>
      <c r="X25" s="611"/>
      <c r="Y25" s="612"/>
      <c r="Z25" s="613">
        <v>58.4</v>
      </c>
      <c r="AA25" s="613"/>
      <c r="AB25" s="613"/>
      <c r="AC25" s="613"/>
      <c r="AD25" s="614">
        <v>105244832</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34481209</v>
      </c>
      <c r="CS25" s="631"/>
      <c r="CT25" s="631"/>
      <c r="CU25" s="631"/>
      <c r="CV25" s="631"/>
      <c r="CW25" s="631"/>
      <c r="CX25" s="631"/>
      <c r="CY25" s="632"/>
      <c r="CZ25" s="615">
        <v>19.399999999999999</v>
      </c>
      <c r="DA25" s="643"/>
      <c r="DB25" s="643"/>
      <c r="DC25" s="645"/>
      <c r="DD25" s="619">
        <v>31902249</v>
      </c>
      <c r="DE25" s="631"/>
      <c r="DF25" s="631"/>
      <c r="DG25" s="631"/>
      <c r="DH25" s="631"/>
      <c r="DI25" s="631"/>
      <c r="DJ25" s="631"/>
      <c r="DK25" s="632"/>
      <c r="DL25" s="619">
        <v>31349000</v>
      </c>
      <c r="DM25" s="631"/>
      <c r="DN25" s="631"/>
      <c r="DO25" s="631"/>
      <c r="DP25" s="631"/>
      <c r="DQ25" s="631"/>
      <c r="DR25" s="631"/>
      <c r="DS25" s="631"/>
      <c r="DT25" s="631"/>
      <c r="DU25" s="631"/>
      <c r="DV25" s="632"/>
      <c r="DW25" s="615">
        <v>29.3</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52242</v>
      </c>
      <c r="S26" s="611"/>
      <c r="T26" s="611"/>
      <c r="U26" s="611"/>
      <c r="V26" s="611"/>
      <c r="W26" s="611"/>
      <c r="X26" s="611"/>
      <c r="Y26" s="612"/>
      <c r="Z26" s="613">
        <v>0</v>
      </c>
      <c r="AA26" s="613"/>
      <c r="AB26" s="613"/>
      <c r="AC26" s="613"/>
      <c r="AD26" s="614">
        <v>52242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22758740</v>
      </c>
      <c r="CS26" s="611"/>
      <c r="CT26" s="611"/>
      <c r="CU26" s="611"/>
      <c r="CV26" s="611"/>
      <c r="CW26" s="611"/>
      <c r="CX26" s="611"/>
      <c r="CY26" s="612"/>
      <c r="CZ26" s="615">
        <v>12.8</v>
      </c>
      <c r="DA26" s="643"/>
      <c r="DB26" s="643"/>
      <c r="DC26" s="645"/>
      <c r="DD26" s="619">
        <v>21334687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1341153</v>
      </c>
      <c r="S27" s="611"/>
      <c r="T27" s="611"/>
      <c r="U27" s="611"/>
      <c r="V27" s="611"/>
      <c r="W27" s="611"/>
      <c r="X27" s="611"/>
      <c r="Y27" s="612"/>
      <c r="Z27" s="613">
        <v>0.7</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65142134</v>
      </c>
      <c r="BH27" s="611"/>
      <c r="BI27" s="611"/>
      <c r="BJ27" s="611"/>
      <c r="BK27" s="611"/>
      <c r="BL27" s="611"/>
      <c r="BM27" s="611"/>
      <c r="BN27" s="612"/>
      <c r="BO27" s="613">
        <v>100</v>
      </c>
      <c r="BP27" s="613"/>
      <c r="BQ27" s="613"/>
      <c r="BR27" s="613"/>
      <c r="BS27" s="614">
        <v>1896487</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55358600</v>
      </c>
      <c r="CS27" s="631"/>
      <c r="CT27" s="631"/>
      <c r="CU27" s="631"/>
      <c r="CV27" s="631"/>
      <c r="CW27" s="631"/>
      <c r="CX27" s="631"/>
      <c r="CY27" s="632"/>
      <c r="CZ27" s="615">
        <v>31.1</v>
      </c>
      <c r="DA27" s="643"/>
      <c r="DB27" s="643"/>
      <c r="DC27" s="645"/>
      <c r="DD27" s="619">
        <v>20604875</v>
      </c>
      <c r="DE27" s="631"/>
      <c r="DF27" s="631"/>
      <c r="DG27" s="631"/>
      <c r="DH27" s="631"/>
      <c r="DI27" s="631"/>
      <c r="DJ27" s="631"/>
      <c r="DK27" s="632"/>
      <c r="DL27" s="619">
        <v>15293889</v>
      </c>
      <c r="DM27" s="631"/>
      <c r="DN27" s="631"/>
      <c r="DO27" s="631"/>
      <c r="DP27" s="631"/>
      <c r="DQ27" s="631"/>
      <c r="DR27" s="631"/>
      <c r="DS27" s="631"/>
      <c r="DT27" s="631"/>
      <c r="DU27" s="631"/>
      <c r="DV27" s="632"/>
      <c r="DW27" s="615">
        <v>14.3</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1532445</v>
      </c>
      <c r="S28" s="611"/>
      <c r="T28" s="611"/>
      <c r="U28" s="611"/>
      <c r="V28" s="611"/>
      <c r="W28" s="611"/>
      <c r="X28" s="611"/>
      <c r="Y28" s="612"/>
      <c r="Z28" s="613">
        <v>0.8</v>
      </c>
      <c r="AA28" s="613"/>
      <c r="AB28" s="613"/>
      <c r="AC28" s="613"/>
      <c r="AD28" s="614">
        <v>164049</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18381071</v>
      </c>
      <c r="CS28" s="611"/>
      <c r="CT28" s="611"/>
      <c r="CU28" s="611"/>
      <c r="CV28" s="611"/>
      <c r="CW28" s="611"/>
      <c r="CX28" s="611"/>
      <c r="CY28" s="612"/>
      <c r="CZ28" s="615">
        <v>10.3</v>
      </c>
      <c r="DA28" s="643"/>
      <c r="DB28" s="643"/>
      <c r="DC28" s="645"/>
      <c r="DD28" s="619">
        <v>18316555</v>
      </c>
      <c r="DE28" s="611"/>
      <c r="DF28" s="611"/>
      <c r="DG28" s="611"/>
      <c r="DH28" s="611"/>
      <c r="DI28" s="611"/>
      <c r="DJ28" s="611"/>
      <c r="DK28" s="612"/>
      <c r="DL28" s="619">
        <v>18316555</v>
      </c>
      <c r="DM28" s="611"/>
      <c r="DN28" s="611"/>
      <c r="DO28" s="611"/>
      <c r="DP28" s="611"/>
      <c r="DQ28" s="611"/>
      <c r="DR28" s="611"/>
      <c r="DS28" s="611"/>
      <c r="DT28" s="611"/>
      <c r="DU28" s="611"/>
      <c r="DV28" s="612"/>
      <c r="DW28" s="615">
        <v>17.100000000000001</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1786652</v>
      </c>
      <c r="S29" s="611"/>
      <c r="T29" s="611"/>
      <c r="U29" s="611"/>
      <c r="V29" s="611"/>
      <c r="W29" s="611"/>
      <c r="X29" s="611"/>
      <c r="Y29" s="612"/>
      <c r="Z29" s="613">
        <v>1</v>
      </c>
      <c r="AA29" s="613"/>
      <c r="AB29" s="613"/>
      <c r="AC29" s="613"/>
      <c r="AD29" s="614">
        <v>123892</v>
      </c>
      <c r="AE29" s="614"/>
      <c r="AF29" s="614"/>
      <c r="AG29" s="614"/>
      <c r="AH29" s="614"/>
      <c r="AI29" s="614"/>
      <c r="AJ29" s="614"/>
      <c r="AK29" s="614"/>
      <c r="AL29" s="615">
        <v>0.1</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18381069</v>
      </c>
      <c r="CS29" s="631"/>
      <c r="CT29" s="631"/>
      <c r="CU29" s="631"/>
      <c r="CV29" s="631"/>
      <c r="CW29" s="631"/>
      <c r="CX29" s="631"/>
      <c r="CY29" s="632"/>
      <c r="CZ29" s="615">
        <v>10.3</v>
      </c>
      <c r="DA29" s="643"/>
      <c r="DB29" s="643"/>
      <c r="DC29" s="645"/>
      <c r="DD29" s="619">
        <v>18316553</v>
      </c>
      <c r="DE29" s="631"/>
      <c r="DF29" s="631"/>
      <c r="DG29" s="631"/>
      <c r="DH29" s="631"/>
      <c r="DI29" s="631"/>
      <c r="DJ29" s="631"/>
      <c r="DK29" s="632"/>
      <c r="DL29" s="619">
        <v>18316553</v>
      </c>
      <c r="DM29" s="631"/>
      <c r="DN29" s="631"/>
      <c r="DO29" s="631"/>
      <c r="DP29" s="631"/>
      <c r="DQ29" s="631"/>
      <c r="DR29" s="631"/>
      <c r="DS29" s="631"/>
      <c r="DT29" s="631"/>
      <c r="DU29" s="631"/>
      <c r="DV29" s="632"/>
      <c r="DW29" s="615">
        <v>17.100000000000001</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35963773</v>
      </c>
      <c r="S30" s="611"/>
      <c r="T30" s="611"/>
      <c r="U30" s="611"/>
      <c r="V30" s="611"/>
      <c r="W30" s="611"/>
      <c r="X30" s="611"/>
      <c r="Y30" s="612"/>
      <c r="Z30" s="613">
        <v>19.600000000000001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17702936</v>
      </c>
      <c r="CS30" s="611"/>
      <c r="CT30" s="611"/>
      <c r="CU30" s="611"/>
      <c r="CV30" s="611"/>
      <c r="CW30" s="611"/>
      <c r="CX30" s="611"/>
      <c r="CY30" s="612"/>
      <c r="CZ30" s="615">
        <v>10</v>
      </c>
      <c r="DA30" s="643"/>
      <c r="DB30" s="643"/>
      <c r="DC30" s="645"/>
      <c r="DD30" s="619">
        <v>17638420</v>
      </c>
      <c r="DE30" s="611"/>
      <c r="DF30" s="611"/>
      <c r="DG30" s="611"/>
      <c r="DH30" s="611"/>
      <c r="DI30" s="611"/>
      <c r="DJ30" s="611"/>
      <c r="DK30" s="612"/>
      <c r="DL30" s="619">
        <v>17638420</v>
      </c>
      <c r="DM30" s="611"/>
      <c r="DN30" s="611"/>
      <c r="DO30" s="611"/>
      <c r="DP30" s="611"/>
      <c r="DQ30" s="611"/>
      <c r="DR30" s="611"/>
      <c r="DS30" s="611"/>
      <c r="DT30" s="611"/>
      <c r="DU30" s="611"/>
      <c r="DV30" s="612"/>
      <c r="DW30" s="615">
        <v>16.5</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v>838</v>
      </c>
      <c r="S31" s="611"/>
      <c r="T31" s="611"/>
      <c r="U31" s="611"/>
      <c r="V31" s="611"/>
      <c r="W31" s="611"/>
      <c r="X31" s="611"/>
      <c r="Y31" s="612"/>
      <c r="Z31" s="613">
        <v>0</v>
      </c>
      <c r="AA31" s="613"/>
      <c r="AB31" s="613"/>
      <c r="AC31" s="613"/>
      <c r="AD31" s="614">
        <v>838</v>
      </c>
      <c r="AE31" s="614"/>
      <c r="AF31" s="614"/>
      <c r="AG31" s="614"/>
      <c r="AH31" s="614"/>
      <c r="AI31" s="614"/>
      <c r="AJ31" s="614"/>
      <c r="AK31" s="614"/>
      <c r="AL31" s="615">
        <v>0</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99.4</v>
      </c>
      <c r="BH31" s="654"/>
      <c r="BI31" s="654"/>
      <c r="BJ31" s="654"/>
      <c r="BK31" s="654"/>
      <c r="BL31" s="654"/>
      <c r="BM31" s="605">
        <v>97.9</v>
      </c>
      <c r="BN31" s="654"/>
      <c r="BO31" s="654"/>
      <c r="BP31" s="654"/>
      <c r="BQ31" s="655"/>
      <c r="BR31" s="657">
        <v>99.3</v>
      </c>
      <c r="BS31" s="654"/>
      <c r="BT31" s="654"/>
      <c r="BU31" s="654"/>
      <c r="BV31" s="654"/>
      <c r="BW31" s="654"/>
      <c r="BX31" s="605">
        <v>97.8</v>
      </c>
      <c r="BY31" s="654"/>
      <c r="BZ31" s="654"/>
      <c r="CA31" s="654"/>
      <c r="CB31" s="655"/>
      <c r="CD31" s="650"/>
      <c r="CE31" s="651"/>
      <c r="CF31" s="607" t="s">
        <v>300</v>
      </c>
      <c r="CG31" s="608"/>
      <c r="CH31" s="608"/>
      <c r="CI31" s="608"/>
      <c r="CJ31" s="608"/>
      <c r="CK31" s="608"/>
      <c r="CL31" s="608"/>
      <c r="CM31" s="608"/>
      <c r="CN31" s="608"/>
      <c r="CO31" s="608"/>
      <c r="CP31" s="608"/>
      <c r="CQ31" s="609"/>
      <c r="CR31" s="610">
        <v>678133</v>
      </c>
      <c r="CS31" s="631"/>
      <c r="CT31" s="631"/>
      <c r="CU31" s="631"/>
      <c r="CV31" s="631"/>
      <c r="CW31" s="631"/>
      <c r="CX31" s="631"/>
      <c r="CY31" s="632"/>
      <c r="CZ31" s="615">
        <v>0.4</v>
      </c>
      <c r="DA31" s="643"/>
      <c r="DB31" s="643"/>
      <c r="DC31" s="645"/>
      <c r="DD31" s="619">
        <v>678133</v>
      </c>
      <c r="DE31" s="631"/>
      <c r="DF31" s="631"/>
      <c r="DG31" s="631"/>
      <c r="DH31" s="631"/>
      <c r="DI31" s="631"/>
      <c r="DJ31" s="631"/>
      <c r="DK31" s="632"/>
      <c r="DL31" s="619">
        <v>678133</v>
      </c>
      <c r="DM31" s="631"/>
      <c r="DN31" s="631"/>
      <c r="DO31" s="631"/>
      <c r="DP31" s="631"/>
      <c r="DQ31" s="631"/>
      <c r="DR31" s="631"/>
      <c r="DS31" s="631"/>
      <c r="DT31" s="631"/>
      <c r="DU31" s="631"/>
      <c r="DV31" s="632"/>
      <c r="DW31" s="615">
        <v>0.6</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13168379</v>
      </c>
      <c r="S32" s="611"/>
      <c r="T32" s="611"/>
      <c r="U32" s="611"/>
      <c r="V32" s="611"/>
      <c r="W32" s="611"/>
      <c r="X32" s="611"/>
      <c r="Y32" s="612"/>
      <c r="Z32" s="613">
        <v>7.2</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99.4</v>
      </c>
      <c r="BH32" s="631"/>
      <c r="BI32" s="631"/>
      <c r="BJ32" s="631"/>
      <c r="BK32" s="631"/>
      <c r="BL32" s="631"/>
      <c r="BM32" s="616">
        <v>98</v>
      </c>
      <c r="BN32" s="631"/>
      <c r="BO32" s="631"/>
      <c r="BP32" s="631"/>
      <c r="BQ32" s="656"/>
      <c r="BR32" s="667">
        <v>99.3</v>
      </c>
      <c r="BS32" s="631"/>
      <c r="BT32" s="631"/>
      <c r="BU32" s="631"/>
      <c r="BV32" s="631"/>
      <c r="BW32" s="631"/>
      <c r="BX32" s="616">
        <v>98</v>
      </c>
      <c r="BY32" s="631"/>
      <c r="BZ32" s="631"/>
      <c r="CA32" s="631"/>
      <c r="CB32" s="656"/>
      <c r="CD32" s="652"/>
      <c r="CE32" s="653"/>
      <c r="CF32" s="607" t="s">
        <v>304</v>
      </c>
      <c r="CG32" s="608"/>
      <c r="CH32" s="608"/>
      <c r="CI32" s="608"/>
      <c r="CJ32" s="608"/>
      <c r="CK32" s="608"/>
      <c r="CL32" s="608"/>
      <c r="CM32" s="608"/>
      <c r="CN32" s="608"/>
      <c r="CO32" s="608"/>
      <c r="CP32" s="608"/>
      <c r="CQ32" s="609"/>
      <c r="CR32" s="610">
        <v>2</v>
      </c>
      <c r="CS32" s="611"/>
      <c r="CT32" s="611"/>
      <c r="CU32" s="611"/>
      <c r="CV32" s="611"/>
      <c r="CW32" s="611"/>
      <c r="CX32" s="611"/>
      <c r="CY32" s="612"/>
      <c r="CZ32" s="615">
        <v>0</v>
      </c>
      <c r="DA32" s="643"/>
      <c r="DB32" s="643"/>
      <c r="DC32" s="645"/>
      <c r="DD32" s="619">
        <v>2</v>
      </c>
      <c r="DE32" s="611"/>
      <c r="DF32" s="611"/>
      <c r="DG32" s="611"/>
      <c r="DH32" s="611"/>
      <c r="DI32" s="611"/>
      <c r="DJ32" s="611"/>
      <c r="DK32" s="612"/>
      <c r="DL32" s="619">
        <v>2</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1981959</v>
      </c>
      <c r="S33" s="611"/>
      <c r="T33" s="611"/>
      <c r="U33" s="611"/>
      <c r="V33" s="611"/>
      <c r="W33" s="611"/>
      <c r="X33" s="611"/>
      <c r="Y33" s="612"/>
      <c r="Z33" s="613">
        <v>1.1000000000000001</v>
      </c>
      <c r="AA33" s="613"/>
      <c r="AB33" s="613"/>
      <c r="AC33" s="613"/>
      <c r="AD33" s="614">
        <v>107155</v>
      </c>
      <c r="AE33" s="614"/>
      <c r="AF33" s="614"/>
      <c r="AG33" s="614"/>
      <c r="AH33" s="614"/>
      <c r="AI33" s="614"/>
      <c r="AJ33" s="614"/>
      <c r="AK33" s="614"/>
      <c r="AL33" s="615">
        <v>0.1</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99.3</v>
      </c>
      <c r="BH33" s="669"/>
      <c r="BI33" s="669"/>
      <c r="BJ33" s="669"/>
      <c r="BK33" s="669"/>
      <c r="BL33" s="669"/>
      <c r="BM33" s="670">
        <v>97.5</v>
      </c>
      <c r="BN33" s="669"/>
      <c r="BO33" s="669"/>
      <c r="BP33" s="669"/>
      <c r="BQ33" s="671"/>
      <c r="BR33" s="668">
        <v>99.3</v>
      </c>
      <c r="BS33" s="669"/>
      <c r="BT33" s="669"/>
      <c r="BU33" s="669"/>
      <c r="BV33" s="669"/>
      <c r="BW33" s="669"/>
      <c r="BX33" s="670">
        <v>97.3</v>
      </c>
      <c r="BY33" s="669"/>
      <c r="BZ33" s="669"/>
      <c r="CA33" s="669"/>
      <c r="CB33" s="671"/>
      <c r="CD33" s="607" t="s">
        <v>307</v>
      </c>
      <c r="CE33" s="608"/>
      <c r="CF33" s="608"/>
      <c r="CG33" s="608"/>
      <c r="CH33" s="608"/>
      <c r="CI33" s="608"/>
      <c r="CJ33" s="608"/>
      <c r="CK33" s="608"/>
      <c r="CL33" s="608"/>
      <c r="CM33" s="608"/>
      <c r="CN33" s="608"/>
      <c r="CO33" s="608"/>
      <c r="CP33" s="608"/>
      <c r="CQ33" s="609"/>
      <c r="CR33" s="610">
        <v>57961633</v>
      </c>
      <c r="CS33" s="631"/>
      <c r="CT33" s="631"/>
      <c r="CU33" s="631"/>
      <c r="CV33" s="631"/>
      <c r="CW33" s="631"/>
      <c r="CX33" s="631"/>
      <c r="CY33" s="632"/>
      <c r="CZ33" s="615">
        <v>32.6</v>
      </c>
      <c r="DA33" s="643"/>
      <c r="DB33" s="643"/>
      <c r="DC33" s="645"/>
      <c r="DD33" s="619">
        <v>45306356</v>
      </c>
      <c r="DE33" s="631"/>
      <c r="DF33" s="631"/>
      <c r="DG33" s="631"/>
      <c r="DH33" s="631"/>
      <c r="DI33" s="631"/>
      <c r="DJ33" s="631"/>
      <c r="DK33" s="632"/>
      <c r="DL33" s="619">
        <v>37987176</v>
      </c>
      <c r="DM33" s="631"/>
      <c r="DN33" s="631"/>
      <c r="DO33" s="631"/>
      <c r="DP33" s="631"/>
      <c r="DQ33" s="631"/>
      <c r="DR33" s="631"/>
      <c r="DS33" s="631"/>
      <c r="DT33" s="631"/>
      <c r="DU33" s="631"/>
      <c r="DV33" s="632"/>
      <c r="DW33" s="615">
        <v>35.5</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1053220</v>
      </c>
      <c r="S34" s="611"/>
      <c r="T34" s="611"/>
      <c r="U34" s="611"/>
      <c r="V34" s="611"/>
      <c r="W34" s="611"/>
      <c r="X34" s="611"/>
      <c r="Y34" s="612"/>
      <c r="Z34" s="613">
        <v>0.6</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23628668</v>
      </c>
      <c r="CS34" s="611"/>
      <c r="CT34" s="611"/>
      <c r="CU34" s="611"/>
      <c r="CV34" s="611"/>
      <c r="CW34" s="611"/>
      <c r="CX34" s="611"/>
      <c r="CY34" s="612"/>
      <c r="CZ34" s="615">
        <v>13.3</v>
      </c>
      <c r="DA34" s="643"/>
      <c r="DB34" s="643"/>
      <c r="DC34" s="645"/>
      <c r="DD34" s="619">
        <v>16628661</v>
      </c>
      <c r="DE34" s="611"/>
      <c r="DF34" s="611"/>
      <c r="DG34" s="611"/>
      <c r="DH34" s="611"/>
      <c r="DI34" s="611"/>
      <c r="DJ34" s="611"/>
      <c r="DK34" s="612"/>
      <c r="DL34" s="619">
        <v>15657409</v>
      </c>
      <c r="DM34" s="611"/>
      <c r="DN34" s="611"/>
      <c r="DO34" s="611"/>
      <c r="DP34" s="611"/>
      <c r="DQ34" s="611"/>
      <c r="DR34" s="611"/>
      <c r="DS34" s="611"/>
      <c r="DT34" s="611"/>
      <c r="DU34" s="611"/>
      <c r="DV34" s="612"/>
      <c r="DW34" s="615">
        <v>14.6</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4569157</v>
      </c>
      <c r="S35" s="611"/>
      <c r="T35" s="611"/>
      <c r="U35" s="611"/>
      <c r="V35" s="611"/>
      <c r="W35" s="611"/>
      <c r="X35" s="611"/>
      <c r="Y35" s="612"/>
      <c r="Z35" s="613">
        <v>2.5</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2196603</v>
      </c>
      <c r="CS35" s="631"/>
      <c r="CT35" s="631"/>
      <c r="CU35" s="631"/>
      <c r="CV35" s="631"/>
      <c r="CW35" s="631"/>
      <c r="CX35" s="631"/>
      <c r="CY35" s="632"/>
      <c r="CZ35" s="615">
        <v>1.2</v>
      </c>
      <c r="DA35" s="643"/>
      <c r="DB35" s="643"/>
      <c r="DC35" s="645"/>
      <c r="DD35" s="619">
        <v>1541155</v>
      </c>
      <c r="DE35" s="631"/>
      <c r="DF35" s="631"/>
      <c r="DG35" s="631"/>
      <c r="DH35" s="631"/>
      <c r="DI35" s="631"/>
      <c r="DJ35" s="631"/>
      <c r="DK35" s="632"/>
      <c r="DL35" s="619">
        <v>1495948</v>
      </c>
      <c r="DM35" s="631"/>
      <c r="DN35" s="631"/>
      <c r="DO35" s="631"/>
      <c r="DP35" s="631"/>
      <c r="DQ35" s="631"/>
      <c r="DR35" s="631"/>
      <c r="DS35" s="631"/>
      <c r="DT35" s="631"/>
      <c r="DU35" s="631"/>
      <c r="DV35" s="632"/>
      <c r="DW35" s="615">
        <v>1.4</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2880117</v>
      </c>
      <c r="S36" s="611"/>
      <c r="T36" s="611"/>
      <c r="U36" s="611"/>
      <c r="V36" s="611"/>
      <c r="W36" s="611"/>
      <c r="X36" s="611"/>
      <c r="Y36" s="612"/>
      <c r="Z36" s="613">
        <v>1.6</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22835953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48789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11823164</v>
      </c>
      <c r="CS36" s="611"/>
      <c r="CT36" s="611"/>
      <c r="CU36" s="611"/>
      <c r="CV36" s="611"/>
      <c r="CW36" s="611"/>
      <c r="CX36" s="611"/>
      <c r="CY36" s="612"/>
      <c r="CZ36" s="615">
        <v>6.7</v>
      </c>
      <c r="DA36" s="643"/>
      <c r="DB36" s="643"/>
      <c r="DC36" s="645"/>
      <c r="DD36" s="619">
        <v>10543250</v>
      </c>
      <c r="DE36" s="611"/>
      <c r="DF36" s="611"/>
      <c r="DG36" s="611"/>
      <c r="DH36" s="611"/>
      <c r="DI36" s="611"/>
      <c r="DJ36" s="611"/>
      <c r="DK36" s="612"/>
      <c r="DL36" s="619">
        <v>7939846</v>
      </c>
      <c r="DM36" s="611"/>
      <c r="DN36" s="611"/>
      <c r="DO36" s="611"/>
      <c r="DP36" s="611"/>
      <c r="DQ36" s="611"/>
      <c r="DR36" s="611"/>
      <c r="DS36" s="611"/>
      <c r="DT36" s="611"/>
      <c r="DU36" s="611"/>
      <c r="DV36" s="612"/>
      <c r="DW36" s="615">
        <v>7.4</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3130395</v>
      </c>
      <c r="S37" s="611"/>
      <c r="T37" s="611"/>
      <c r="U37" s="611"/>
      <c r="V37" s="611"/>
      <c r="W37" s="611"/>
      <c r="X37" s="611"/>
      <c r="Y37" s="612"/>
      <c r="Z37" s="613">
        <v>1.7</v>
      </c>
      <c r="AA37" s="613"/>
      <c r="AB37" s="613"/>
      <c r="AC37" s="613"/>
      <c r="AD37" s="614">
        <v>11656</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4203320</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-381136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25208</v>
      </c>
      <c r="CS37" s="631"/>
      <c r="CT37" s="631"/>
      <c r="CU37" s="631"/>
      <c r="CV37" s="631"/>
      <c r="CW37" s="631"/>
      <c r="CX37" s="631"/>
      <c r="CY37" s="632"/>
      <c r="CZ37" s="615">
        <v>0</v>
      </c>
      <c r="DA37" s="643"/>
      <c r="DB37" s="643"/>
      <c r="DC37" s="645"/>
      <c r="DD37" s="619">
        <v>25208</v>
      </c>
      <c r="DE37" s="631"/>
      <c r="DF37" s="631"/>
      <c r="DG37" s="631"/>
      <c r="DH37" s="631"/>
      <c r="DI37" s="631"/>
      <c r="DJ37" s="631"/>
      <c r="DK37" s="632"/>
      <c r="DL37" s="619">
        <v>25208</v>
      </c>
      <c r="DM37" s="631"/>
      <c r="DN37" s="631"/>
      <c r="DO37" s="631"/>
      <c r="DP37" s="631"/>
      <c r="DQ37" s="631"/>
      <c r="DR37" s="631"/>
      <c r="DS37" s="631"/>
      <c r="DT37" s="631"/>
      <c r="DU37" s="631"/>
      <c r="DV37" s="632"/>
      <c r="DW37" s="615">
        <v>0</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8703496</v>
      </c>
      <c r="S38" s="611"/>
      <c r="T38" s="611"/>
      <c r="U38" s="611"/>
      <c r="V38" s="611"/>
      <c r="W38" s="611"/>
      <c r="X38" s="611"/>
      <c r="Y38" s="612"/>
      <c r="Z38" s="613">
        <v>4.8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1839873</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46012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16758662</v>
      </c>
      <c r="CS38" s="611"/>
      <c r="CT38" s="611"/>
      <c r="CU38" s="611"/>
      <c r="CV38" s="611"/>
      <c r="CW38" s="611"/>
      <c r="CX38" s="611"/>
      <c r="CY38" s="612"/>
      <c r="CZ38" s="615">
        <v>9.4</v>
      </c>
      <c r="DA38" s="643"/>
      <c r="DB38" s="643"/>
      <c r="DC38" s="645"/>
      <c r="DD38" s="619">
        <v>13656474</v>
      </c>
      <c r="DE38" s="611"/>
      <c r="DF38" s="611"/>
      <c r="DG38" s="611"/>
      <c r="DH38" s="611"/>
      <c r="DI38" s="611"/>
      <c r="DJ38" s="611"/>
      <c r="DK38" s="612"/>
      <c r="DL38" s="619">
        <v>12893415</v>
      </c>
      <c r="DM38" s="611"/>
      <c r="DN38" s="611"/>
      <c r="DO38" s="611"/>
      <c r="DP38" s="611"/>
      <c r="DQ38" s="611"/>
      <c r="DR38" s="611"/>
      <c r="DS38" s="611"/>
      <c r="DT38" s="611"/>
      <c r="DU38" s="611"/>
      <c r="DV38" s="612"/>
      <c r="DW38" s="615">
        <v>12.1</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257633</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65073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1970322</v>
      </c>
      <c r="CS39" s="631"/>
      <c r="CT39" s="631"/>
      <c r="CU39" s="631"/>
      <c r="CV39" s="631"/>
      <c r="CW39" s="631"/>
      <c r="CX39" s="631"/>
      <c r="CY39" s="632"/>
      <c r="CZ39" s="615">
        <v>1.1000000000000001</v>
      </c>
      <c r="DA39" s="643"/>
      <c r="DB39" s="643"/>
      <c r="DC39" s="645"/>
      <c r="DD39" s="619">
        <v>1928995</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v>1225796</v>
      </c>
      <c r="S40" s="611"/>
      <c r="T40" s="611"/>
      <c r="U40" s="611"/>
      <c r="V40" s="611"/>
      <c r="W40" s="611"/>
      <c r="X40" s="611"/>
      <c r="Y40" s="612"/>
      <c r="Z40" s="613">
        <v>0.7</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34098</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112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1584214</v>
      </c>
      <c r="CS40" s="611"/>
      <c r="CT40" s="611"/>
      <c r="CU40" s="611"/>
      <c r="CV40" s="611"/>
      <c r="CW40" s="611"/>
      <c r="CX40" s="611"/>
      <c r="CY40" s="612"/>
      <c r="CZ40" s="615">
        <v>0.9</v>
      </c>
      <c r="DA40" s="643"/>
      <c r="DB40" s="643"/>
      <c r="DC40" s="645"/>
      <c r="DD40" s="619">
        <v>1007821</v>
      </c>
      <c r="DE40" s="611"/>
      <c r="DF40" s="611"/>
      <c r="DG40" s="611"/>
      <c r="DH40" s="611"/>
      <c r="DI40" s="611"/>
      <c r="DJ40" s="611"/>
      <c r="DK40" s="612"/>
      <c r="DL40" s="619">
        <v>558</v>
      </c>
      <c r="DM40" s="611"/>
      <c r="DN40" s="611"/>
      <c r="DO40" s="611"/>
      <c r="DP40" s="611"/>
      <c r="DQ40" s="611"/>
      <c r="DR40" s="611"/>
      <c r="DS40" s="611"/>
      <c r="DT40" s="611"/>
      <c r="DU40" s="611"/>
      <c r="DV40" s="612"/>
      <c r="DW40" s="615">
        <v>0</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183044839</v>
      </c>
      <c r="S41" s="683"/>
      <c r="T41" s="683"/>
      <c r="U41" s="683"/>
      <c r="V41" s="683"/>
      <c r="W41" s="683"/>
      <c r="X41" s="683"/>
      <c r="Y41" s="687"/>
      <c r="Z41" s="688">
        <v>100</v>
      </c>
      <c r="AA41" s="688"/>
      <c r="AB41" s="688"/>
      <c r="AC41" s="688"/>
      <c r="AD41" s="689">
        <v>105704664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3296541</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13204488</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444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11570590</v>
      </c>
      <c r="CS42" s="631"/>
      <c r="CT42" s="631"/>
      <c r="CU42" s="631"/>
      <c r="CV42" s="631"/>
      <c r="CW42" s="631"/>
      <c r="CX42" s="631"/>
      <c r="CY42" s="632"/>
      <c r="CZ42" s="615">
        <v>6.5</v>
      </c>
      <c r="DA42" s="643"/>
      <c r="DB42" s="643"/>
      <c r="DC42" s="645"/>
      <c r="DD42" s="619">
        <v>1527284</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33859</v>
      </c>
      <c r="CS43" s="631"/>
      <c r="CT43" s="631"/>
      <c r="CU43" s="631"/>
      <c r="CV43" s="631"/>
      <c r="CW43" s="631"/>
      <c r="CX43" s="631"/>
      <c r="CY43" s="632"/>
      <c r="CZ43" s="615">
        <v>0</v>
      </c>
      <c r="DA43" s="643"/>
      <c r="DB43" s="643"/>
      <c r="DC43" s="645"/>
      <c r="DD43" s="619">
        <v>32602</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11425898</v>
      </c>
      <c r="CS44" s="611"/>
      <c r="CT44" s="611"/>
      <c r="CU44" s="611"/>
      <c r="CV44" s="611"/>
      <c r="CW44" s="611"/>
      <c r="CX44" s="611"/>
      <c r="CY44" s="612"/>
      <c r="CZ44" s="615">
        <v>6.4</v>
      </c>
      <c r="DA44" s="616"/>
      <c r="DB44" s="616"/>
      <c r="DC44" s="622"/>
      <c r="DD44" s="619">
        <v>1526503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2823905</v>
      </c>
      <c r="CS45" s="631"/>
      <c r="CT45" s="631"/>
      <c r="CU45" s="631"/>
      <c r="CV45" s="631"/>
      <c r="CW45" s="631"/>
      <c r="CX45" s="631"/>
      <c r="CY45" s="632"/>
      <c r="CZ45" s="615">
        <v>1.6</v>
      </c>
      <c r="DA45" s="643"/>
      <c r="DB45" s="643"/>
      <c r="DC45" s="645"/>
      <c r="DD45" s="619">
        <v>192249</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7681034</v>
      </c>
      <c r="CS46" s="611"/>
      <c r="CT46" s="611"/>
      <c r="CU46" s="611"/>
      <c r="CV46" s="611"/>
      <c r="CW46" s="611"/>
      <c r="CX46" s="611"/>
      <c r="CY46" s="612"/>
      <c r="CZ46" s="615">
        <v>4.3</v>
      </c>
      <c r="DA46" s="616"/>
      <c r="DB46" s="616"/>
      <c r="DC46" s="622"/>
      <c r="DD46" s="619">
        <v>1279030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144692</v>
      </c>
      <c r="CS47" s="631"/>
      <c r="CT47" s="631"/>
      <c r="CU47" s="631"/>
      <c r="CV47" s="631"/>
      <c r="CW47" s="631"/>
      <c r="CX47" s="631"/>
      <c r="CY47" s="632"/>
      <c r="CZ47" s="615">
        <v>0.1</v>
      </c>
      <c r="DA47" s="643"/>
      <c r="DB47" s="643"/>
      <c r="DC47" s="645"/>
      <c r="DD47" s="619">
        <v>781</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351</v>
      </c>
      <c r="CE49" s="634"/>
      <c r="CF49" s="634"/>
      <c r="CG49" s="634"/>
      <c r="CH49" s="634"/>
      <c r="CI49" s="634"/>
      <c r="CJ49" s="634"/>
      <c r="CK49" s="634"/>
      <c r="CL49" s="634"/>
      <c r="CM49" s="634"/>
      <c r="CN49" s="634"/>
      <c r="CO49" s="634"/>
      <c r="CP49" s="634"/>
      <c r="CQ49" s="635"/>
      <c r="CR49" s="682">
        <v>177753103</v>
      </c>
      <c r="CS49" s="669"/>
      <c r="CT49" s="669"/>
      <c r="CU49" s="669"/>
      <c r="CV49" s="669"/>
      <c r="CW49" s="669"/>
      <c r="CX49" s="669"/>
      <c r="CY49" s="698"/>
      <c r="CZ49" s="690">
        <v>100</v>
      </c>
      <c r="DA49" s="699"/>
      <c r="DB49" s="699"/>
      <c r="DC49" s="700"/>
      <c r="DD49" s="701">
        <v>117657319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Kia/kJG/c1wXgO4YBpscNdMy2byJRjN/KHz9js3MSlflho+/fZ2+Wia5eHuj1JBFQimVHQ0MhTt0Mb4igX9mAw==" saltValue="3ChbbqJofZmVCsakjB5pk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183160</v>
      </c>
      <c r="R7" s="740"/>
      <c r="S7" s="740"/>
      <c r="T7" s="740"/>
      <c r="U7" s="740"/>
      <c r="V7" s="740">
        <v>177908</v>
      </c>
      <c r="W7" s="740"/>
      <c r="X7" s="740"/>
      <c r="Y7" s="740"/>
      <c r="Z7" s="740"/>
      <c r="AA7" s="740">
        <v>5252</v>
      </c>
      <c r="AB7" s="740"/>
      <c r="AC7" s="740"/>
      <c r="AD7" s="740"/>
      <c r="AE7" s="741"/>
      <c r="AF7" s="742">
        <v>4060</v>
      </c>
      <c r="AG7" s="743"/>
      <c r="AH7" s="743"/>
      <c r="AI7" s="743"/>
      <c r="AJ7" s="744"/>
      <c r="AK7" s="745">
        <v>4565</v>
      </c>
      <c r="AL7" s="746"/>
      <c r="AM7" s="746"/>
      <c r="AN7" s="746"/>
      <c r="AO7" s="746"/>
      <c r="AP7" s="746">
        <v>169447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570</v>
      </c>
      <c r="BS7" s="733" t="s">
        <v>561</v>
      </c>
      <c r="BT7" s="734"/>
      <c r="BU7" s="734"/>
      <c r="BV7" s="734"/>
      <c r="BW7" s="734"/>
      <c r="BX7" s="734"/>
      <c r="BY7" s="734"/>
      <c r="BZ7" s="734"/>
      <c r="CA7" s="734"/>
      <c r="CB7" s="734"/>
      <c r="CC7" s="734"/>
      <c r="CD7" s="734"/>
      <c r="CE7" s="734"/>
      <c r="CF7" s="734"/>
      <c r="CG7" s="749"/>
      <c r="CH7" s="730">
        <v>0</v>
      </c>
      <c r="CI7" s="731"/>
      <c r="CJ7" s="731"/>
      <c r="CK7" s="731"/>
      <c r="CL7" s="732"/>
      <c r="CM7" s="730">
        <v>50</v>
      </c>
      <c r="CN7" s="731"/>
      <c r="CO7" s="731"/>
      <c r="CP7" s="731"/>
      <c r="CQ7" s="732"/>
      <c r="CR7" s="730">
        <v>5</v>
      </c>
      <c r="CS7" s="731"/>
      <c r="CT7" s="731"/>
      <c r="CU7" s="731"/>
      <c r="CV7" s="732"/>
      <c r="CW7" s="730" t="s">
        <v>577</v>
      </c>
      <c r="CX7" s="731"/>
      <c r="CY7" s="731"/>
      <c r="CZ7" s="731"/>
      <c r="DA7" s="732"/>
      <c r="DB7" s="730">
        <v>703</v>
      </c>
      <c r="DC7" s="731"/>
      <c r="DD7" s="731"/>
      <c r="DE7" s="731"/>
      <c r="DF7" s="732"/>
      <c r="DG7" s="730" t="s">
        <v>493</v>
      </c>
      <c r="DH7" s="731"/>
      <c r="DI7" s="731"/>
      <c r="DJ7" s="731"/>
      <c r="DK7" s="732"/>
      <c r="DL7" s="730" t="s">
        <v>493</v>
      </c>
      <c r="DM7" s="731"/>
      <c r="DN7" s="731"/>
      <c r="DO7" s="731"/>
      <c r="DP7" s="732"/>
      <c r="DQ7" s="730">
        <v>653</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118</v>
      </c>
      <c r="R8" s="771"/>
      <c r="S8" s="771"/>
      <c r="T8" s="771"/>
      <c r="U8" s="771"/>
      <c r="V8" s="771">
        <v>79</v>
      </c>
      <c r="W8" s="771"/>
      <c r="X8" s="771"/>
      <c r="Y8" s="771"/>
      <c r="Z8" s="771"/>
      <c r="AA8" s="771">
        <v>38</v>
      </c>
      <c r="AB8" s="771"/>
      <c r="AC8" s="771"/>
      <c r="AD8" s="771"/>
      <c r="AE8" s="772"/>
      <c r="AF8" s="773">
        <v>0</v>
      </c>
      <c r="AG8" s="774"/>
      <c r="AH8" s="774"/>
      <c r="AI8" s="774"/>
      <c r="AJ8" s="775"/>
      <c r="AK8" s="756">
        <v>1</v>
      </c>
      <c r="AL8" s="757"/>
      <c r="AM8" s="757"/>
      <c r="AN8" s="757"/>
      <c r="AO8" s="757"/>
      <c r="AP8" s="757" t="s">
        <v>577</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562</v>
      </c>
      <c r="BT8" s="761"/>
      <c r="BU8" s="761"/>
      <c r="BV8" s="761"/>
      <c r="BW8" s="761"/>
      <c r="BX8" s="761"/>
      <c r="BY8" s="761"/>
      <c r="BZ8" s="761"/>
      <c r="CA8" s="761"/>
      <c r="CB8" s="761"/>
      <c r="CC8" s="761"/>
      <c r="CD8" s="761"/>
      <c r="CE8" s="761"/>
      <c r="CF8" s="761"/>
      <c r="CG8" s="762"/>
      <c r="CH8" s="763">
        <v>1</v>
      </c>
      <c r="CI8" s="764"/>
      <c r="CJ8" s="764"/>
      <c r="CK8" s="764"/>
      <c r="CL8" s="765"/>
      <c r="CM8" s="763">
        <v>11</v>
      </c>
      <c r="CN8" s="764"/>
      <c r="CO8" s="764"/>
      <c r="CP8" s="764"/>
      <c r="CQ8" s="765"/>
      <c r="CR8" s="763">
        <v>10</v>
      </c>
      <c r="CS8" s="764"/>
      <c r="CT8" s="764"/>
      <c r="CU8" s="764"/>
      <c r="CV8" s="765"/>
      <c r="CW8" s="763">
        <v>32</v>
      </c>
      <c r="CX8" s="764"/>
      <c r="CY8" s="764"/>
      <c r="CZ8" s="764"/>
      <c r="DA8" s="765"/>
      <c r="DB8" s="763" t="s">
        <v>577</v>
      </c>
      <c r="DC8" s="764"/>
      <c r="DD8" s="764"/>
      <c r="DE8" s="764"/>
      <c r="DF8" s="765"/>
      <c r="DG8" s="763" t="s">
        <v>493</v>
      </c>
      <c r="DH8" s="764"/>
      <c r="DI8" s="764"/>
      <c r="DJ8" s="764"/>
      <c r="DK8" s="765"/>
      <c r="DL8" s="763" t="s">
        <v>493</v>
      </c>
      <c r="DM8" s="764"/>
      <c r="DN8" s="764"/>
      <c r="DO8" s="764"/>
      <c r="DP8" s="765"/>
      <c r="DQ8" s="763" t="s">
        <v>577</v>
      </c>
      <c r="DR8" s="764"/>
      <c r="DS8" s="764"/>
      <c r="DT8" s="764"/>
      <c r="DU8" s="765"/>
      <c r="DV8" s="760"/>
      <c r="DW8" s="761"/>
      <c r="DX8" s="761"/>
      <c r="DY8" s="761"/>
      <c r="DZ8" s="766"/>
      <c r="EA8" s="217"/>
    </row>
    <row r="9" spans="1:131" s="218" customFormat="1" ht="26.25" customHeight="1" x14ac:dyDescent="0.2">
      <c r="A9" s="221">
        <v>3</v>
      </c>
      <c r="B9" s="767" t="s">
        <v>376</v>
      </c>
      <c r="C9" s="768"/>
      <c r="D9" s="768"/>
      <c r="E9" s="768"/>
      <c r="F9" s="768"/>
      <c r="G9" s="768"/>
      <c r="H9" s="768"/>
      <c r="I9" s="768"/>
      <c r="J9" s="768"/>
      <c r="K9" s="768"/>
      <c r="L9" s="768"/>
      <c r="M9" s="768"/>
      <c r="N9" s="768"/>
      <c r="O9" s="768"/>
      <c r="P9" s="769"/>
      <c r="Q9" s="770">
        <v>109</v>
      </c>
      <c r="R9" s="771"/>
      <c r="S9" s="771"/>
      <c r="T9" s="771"/>
      <c r="U9" s="771"/>
      <c r="V9" s="771">
        <v>107</v>
      </c>
      <c r="W9" s="771"/>
      <c r="X9" s="771"/>
      <c r="Y9" s="771"/>
      <c r="Z9" s="771"/>
      <c r="AA9" s="771">
        <v>1</v>
      </c>
      <c r="AB9" s="771"/>
      <c r="AC9" s="771"/>
      <c r="AD9" s="771"/>
      <c r="AE9" s="772"/>
      <c r="AF9" s="773">
        <v>1</v>
      </c>
      <c r="AG9" s="774"/>
      <c r="AH9" s="774"/>
      <c r="AI9" s="774"/>
      <c r="AJ9" s="775"/>
      <c r="AK9" s="756">
        <v>15</v>
      </c>
      <c r="AL9" s="757"/>
      <c r="AM9" s="757"/>
      <c r="AN9" s="757"/>
      <c r="AO9" s="757"/>
      <c r="AP9" s="757" t="s">
        <v>579</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563</v>
      </c>
      <c r="BT9" s="761"/>
      <c r="BU9" s="761"/>
      <c r="BV9" s="761"/>
      <c r="BW9" s="761"/>
      <c r="BX9" s="761"/>
      <c r="BY9" s="761"/>
      <c r="BZ9" s="761"/>
      <c r="CA9" s="761"/>
      <c r="CB9" s="761"/>
      <c r="CC9" s="761"/>
      <c r="CD9" s="761"/>
      <c r="CE9" s="761"/>
      <c r="CF9" s="761"/>
      <c r="CG9" s="762"/>
      <c r="CH9" s="763">
        <v>2</v>
      </c>
      <c r="CI9" s="764"/>
      <c r="CJ9" s="764"/>
      <c r="CK9" s="764"/>
      <c r="CL9" s="765"/>
      <c r="CM9" s="763">
        <v>29</v>
      </c>
      <c r="CN9" s="764"/>
      <c r="CO9" s="764"/>
      <c r="CP9" s="764"/>
      <c r="CQ9" s="765"/>
      <c r="CR9" s="763">
        <v>10</v>
      </c>
      <c r="CS9" s="764"/>
      <c r="CT9" s="764"/>
      <c r="CU9" s="764"/>
      <c r="CV9" s="765"/>
      <c r="CW9" s="763">
        <v>7</v>
      </c>
      <c r="CX9" s="764"/>
      <c r="CY9" s="764"/>
      <c r="CZ9" s="764"/>
      <c r="DA9" s="765"/>
      <c r="DB9" s="763" t="s">
        <v>577</v>
      </c>
      <c r="DC9" s="764"/>
      <c r="DD9" s="764"/>
      <c r="DE9" s="764"/>
      <c r="DF9" s="765"/>
      <c r="DG9" s="763" t="s">
        <v>493</v>
      </c>
      <c r="DH9" s="764"/>
      <c r="DI9" s="764"/>
      <c r="DJ9" s="764"/>
      <c r="DK9" s="765"/>
      <c r="DL9" s="763" t="s">
        <v>493</v>
      </c>
      <c r="DM9" s="764"/>
      <c r="DN9" s="764"/>
      <c r="DO9" s="764"/>
      <c r="DP9" s="765"/>
      <c r="DQ9" s="763" t="s">
        <v>577</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564</v>
      </c>
      <c r="BT10" s="761"/>
      <c r="BU10" s="761"/>
      <c r="BV10" s="761"/>
      <c r="BW10" s="761"/>
      <c r="BX10" s="761"/>
      <c r="BY10" s="761"/>
      <c r="BZ10" s="761"/>
      <c r="CA10" s="761"/>
      <c r="CB10" s="761"/>
      <c r="CC10" s="761"/>
      <c r="CD10" s="761"/>
      <c r="CE10" s="761"/>
      <c r="CF10" s="761"/>
      <c r="CG10" s="762"/>
      <c r="CH10" s="763">
        <v>-34</v>
      </c>
      <c r="CI10" s="764"/>
      <c r="CJ10" s="764"/>
      <c r="CK10" s="764"/>
      <c r="CL10" s="765"/>
      <c r="CM10" s="763">
        <v>327</v>
      </c>
      <c r="CN10" s="764"/>
      <c r="CO10" s="764"/>
      <c r="CP10" s="764"/>
      <c r="CQ10" s="765"/>
      <c r="CR10" s="763">
        <v>30</v>
      </c>
      <c r="CS10" s="764"/>
      <c r="CT10" s="764"/>
      <c r="CU10" s="764"/>
      <c r="CV10" s="765"/>
      <c r="CW10" s="763">
        <v>3</v>
      </c>
      <c r="CX10" s="764"/>
      <c r="CY10" s="764"/>
      <c r="CZ10" s="764"/>
      <c r="DA10" s="765"/>
      <c r="DB10" s="763" t="s">
        <v>577</v>
      </c>
      <c r="DC10" s="764"/>
      <c r="DD10" s="764"/>
      <c r="DE10" s="764"/>
      <c r="DF10" s="765"/>
      <c r="DG10" s="763" t="s">
        <v>493</v>
      </c>
      <c r="DH10" s="764"/>
      <c r="DI10" s="764"/>
      <c r="DJ10" s="764"/>
      <c r="DK10" s="765"/>
      <c r="DL10" s="763" t="s">
        <v>493</v>
      </c>
      <c r="DM10" s="764"/>
      <c r="DN10" s="764"/>
      <c r="DO10" s="764"/>
      <c r="DP10" s="765"/>
      <c r="DQ10" s="763" t="s">
        <v>577</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565</v>
      </c>
      <c r="BT11" s="761"/>
      <c r="BU11" s="761"/>
      <c r="BV11" s="761"/>
      <c r="BW11" s="761"/>
      <c r="BX11" s="761"/>
      <c r="BY11" s="761"/>
      <c r="BZ11" s="761"/>
      <c r="CA11" s="761"/>
      <c r="CB11" s="761"/>
      <c r="CC11" s="761"/>
      <c r="CD11" s="761"/>
      <c r="CE11" s="761"/>
      <c r="CF11" s="761"/>
      <c r="CG11" s="762"/>
      <c r="CH11" s="763">
        <v>-1</v>
      </c>
      <c r="CI11" s="764"/>
      <c r="CJ11" s="764"/>
      <c r="CK11" s="764"/>
      <c r="CL11" s="765"/>
      <c r="CM11" s="763">
        <v>622</v>
      </c>
      <c r="CN11" s="764"/>
      <c r="CO11" s="764"/>
      <c r="CP11" s="764"/>
      <c r="CQ11" s="765"/>
      <c r="CR11" s="763">
        <v>392</v>
      </c>
      <c r="CS11" s="764"/>
      <c r="CT11" s="764"/>
      <c r="CU11" s="764"/>
      <c r="CV11" s="765"/>
      <c r="CW11" s="763">
        <v>107</v>
      </c>
      <c r="CX11" s="764"/>
      <c r="CY11" s="764"/>
      <c r="CZ11" s="764"/>
      <c r="DA11" s="765"/>
      <c r="DB11" s="763" t="s">
        <v>577</v>
      </c>
      <c r="DC11" s="764"/>
      <c r="DD11" s="764"/>
      <c r="DE11" s="764"/>
      <c r="DF11" s="765"/>
      <c r="DG11" s="763" t="s">
        <v>493</v>
      </c>
      <c r="DH11" s="764"/>
      <c r="DI11" s="764"/>
      <c r="DJ11" s="764"/>
      <c r="DK11" s="765"/>
      <c r="DL11" s="763" t="s">
        <v>493</v>
      </c>
      <c r="DM11" s="764"/>
      <c r="DN11" s="764"/>
      <c r="DO11" s="764"/>
      <c r="DP11" s="765"/>
      <c r="DQ11" s="763" t="s">
        <v>577</v>
      </c>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566</v>
      </c>
      <c r="BT12" s="761"/>
      <c r="BU12" s="761"/>
      <c r="BV12" s="761"/>
      <c r="BW12" s="761"/>
      <c r="BX12" s="761"/>
      <c r="BY12" s="761"/>
      <c r="BZ12" s="761"/>
      <c r="CA12" s="761"/>
      <c r="CB12" s="761"/>
      <c r="CC12" s="761"/>
      <c r="CD12" s="761"/>
      <c r="CE12" s="761"/>
      <c r="CF12" s="761"/>
      <c r="CG12" s="762"/>
      <c r="CH12" s="763">
        <v>1</v>
      </c>
      <c r="CI12" s="764"/>
      <c r="CJ12" s="764"/>
      <c r="CK12" s="764"/>
      <c r="CL12" s="765"/>
      <c r="CM12" s="763">
        <v>35</v>
      </c>
      <c r="CN12" s="764"/>
      <c r="CO12" s="764"/>
      <c r="CP12" s="764"/>
      <c r="CQ12" s="765"/>
      <c r="CR12" s="763">
        <v>15</v>
      </c>
      <c r="CS12" s="764"/>
      <c r="CT12" s="764"/>
      <c r="CU12" s="764"/>
      <c r="CV12" s="765"/>
      <c r="CW12" s="763" t="s">
        <v>577</v>
      </c>
      <c r="CX12" s="764"/>
      <c r="CY12" s="764"/>
      <c r="CZ12" s="764"/>
      <c r="DA12" s="765"/>
      <c r="DB12" s="763" t="s">
        <v>577</v>
      </c>
      <c r="DC12" s="764"/>
      <c r="DD12" s="764"/>
      <c r="DE12" s="764"/>
      <c r="DF12" s="765"/>
      <c r="DG12" s="763" t="s">
        <v>493</v>
      </c>
      <c r="DH12" s="764"/>
      <c r="DI12" s="764"/>
      <c r="DJ12" s="764"/>
      <c r="DK12" s="765"/>
      <c r="DL12" s="763" t="s">
        <v>493</v>
      </c>
      <c r="DM12" s="764"/>
      <c r="DN12" s="764"/>
      <c r="DO12" s="764"/>
      <c r="DP12" s="765"/>
      <c r="DQ12" s="763" t="s">
        <v>577</v>
      </c>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567</v>
      </c>
      <c r="BT13" s="761"/>
      <c r="BU13" s="761"/>
      <c r="BV13" s="761"/>
      <c r="BW13" s="761"/>
      <c r="BX13" s="761"/>
      <c r="BY13" s="761"/>
      <c r="BZ13" s="761"/>
      <c r="CA13" s="761"/>
      <c r="CB13" s="761"/>
      <c r="CC13" s="761"/>
      <c r="CD13" s="761"/>
      <c r="CE13" s="761"/>
      <c r="CF13" s="761"/>
      <c r="CG13" s="762"/>
      <c r="CH13" s="763">
        <v>-25</v>
      </c>
      <c r="CI13" s="764"/>
      <c r="CJ13" s="764"/>
      <c r="CK13" s="764"/>
      <c r="CL13" s="765"/>
      <c r="CM13" s="763">
        <v>51</v>
      </c>
      <c r="CN13" s="764"/>
      <c r="CO13" s="764"/>
      <c r="CP13" s="764"/>
      <c r="CQ13" s="765"/>
      <c r="CR13" s="763">
        <v>10</v>
      </c>
      <c r="CS13" s="764"/>
      <c r="CT13" s="764"/>
      <c r="CU13" s="764"/>
      <c r="CV13" s="765"/>
      <c r="CW13" s="763">
        <v>24</v>
      </c>
      <c r="CX13" s="764"/>
      <c r="CY13" s="764"/>
      <c r="CZ13" s="764"/>
      <c r="DA13" s="765"/>
      <c r="DB13" s="763" t="s">
        <v>577</v>
      </c>
      <c r="DC13" s="764"/>
      <c r="DD13" s="764"/>
      <c r="DE13" s="764"/>
      <c r="DF13" s="765"/>
      <c r="DG13" s="763" t="s">
        <v>493</v>
      </c>
      <c r="DH13" s="764"/>
      <c r="DI13" s="764"/>
      <c r="DJ13" s="764"/>
      <c r="DK13" s="765"/>
      <c r="DL13" s="763" t="s">
        <v>493</v>
      </c>
      <c r="DM13" s="764"/>
      <c r="DN13" s="764"/>
      <c r="DO13" s="764"/>
      <c r="DP13" s="765"/>
      <c r="DQ13" s="763" t="s">
        <v>577</v>
      </c>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568</v>
      </c>
      <c r="BT14" s="761"/>
      <c r="BU14" s="761"/>
      <c r="BV14" s="761"/>
      <c r="BW14" s="761"/>
      <c r="BX14" s="761"/>
      <c r="BY14" s="761"/>
      <c r="BZ14" s="761"/>
      <c r="CA14" s="761"/>
      <c r="CB14" s="761"/>
      <c r="CC14" s="761"/>
      <c r="CD14" s="761"/>
      <c r="CE14" s="761"/>
      <c r="CF14" s="761"/>
      <c r="CG14" s="762"/>
      <c r="CH14" s="763">
        <v>5</v>
      </c>
      <c r="CI14" s="764"/>
      <c r="CJ14" s="764"/>
      <c r="CK14" s="764"/>
      <c r="CL14" s="765"/>
      <c r="CM14" s="763">
        <v>15</v>
      </c>
      <c r="CN14" s="764"/>
      <c r="CO14" s="764"/>
      <c r="CP14" s="764"/>
      <c r="CQ14" s="765"/>
      <c r="CR14" s="763">
        <v>2</v>
      </c>
      <c r="CS14" s="764"/>
      <c r="CT14" s="764"/>
      <c r="CU14" s="764"/>
      <c r="CV14" s="765"/>
      <c r="CW14" s="763" t="s">
        <v>577</v>
      </c>
      <c r="CX14" s="764"/>
      <c r="CY14" s="764"/>
      <c r="CZ14" s="764"/>
      <c r="DA14" s="765"/>
      <c r="DB14" s="763" t="s">
        <v>577</v>
      </c>
      <c r="DC14" s="764"/>
      <c r="DD14" s="764"/>
      <c r="DE14" s="764"/>
      <c r="DF14" s="765"/>
      <c r="DG14" s="763" t="s">
        <v>493</v>
      </c>
      <c r="DH14" s="764"/>
      <c r="DI14" s="764"/>
      <c r="DJ14" s="764"/>
      <c r="DK14" s="765"/>
      <c r="DL14" s="763" t="s">
        <v>493</v>
      </c>
      <c r="DM14" s="764"/>
      <c r="DN14" s="764"/>
      <c r="DO14" s="764"/>
      <c r="DP14" s="765"/>
      <c r="DQ14" s="763" t="s">
        <v>577</v>
      </c>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t="s">
        <v>569</v>
      </c>
      <c r="BT15" s="761"/>
      <c r="BU15" s="761"/>
      <c r="BV15" s="761"/>
      <c r="BW15" s="761"/>
      <c r="BX15" s="761"/>
      <c r="BY15" s="761"/>
      <c r="BZ15" s="761"/>
      <c r="CA15" s="761"/>
      <c r="CB15" s="761"/>
      <c r="CC15" s="761"/>
      <c r="CD15" s="761"/>
      <c r="CE15" s="761"/>
      <c r="CF15" s="761"/>
      <c r="CG15" s="762"/>
      <c r="CH15" s="763">
        <v>0</v>
      </c>
      <c r="CI15" s="764"/>
      <c r="CJ15" s="764"/>
      <c r="CK15" s="764"/>
      <c r="CL15" s="765"/>
      <c r="CM15" s="763">
        <v>0</v>
      </c>
      <c r="CN15" s="764"/>
      <c r="CO15" s="764"/>
      <c r="CP15" s="764"/>
      <c r="CQ15" s="765"/>
      <c r="CR15" s="763">
        <v>10</v>
      </c>
      <c r="CS15" s="764"/>
      <c r="CT15" s="764"/>
      <c r="CU15" s="764"/>
      <c r="CV15" s="765"/>
      <c r="CW15" s="763" t="s">
        <v>577</v>
      </c>
      <c r="CX15" s="764"/>
      <c r="CY15" s="764"/>
      <c r="CZ15" s="764"/>
      <c r="DA15" s="765"/>
      <c r="DB15" s="763" t="s">
        <v>577</v>
      </c>
      <c r="DC15" s="764"/>
      <c r="DD15" s="764"/>
      <c r="DE15" s="764"/>
      <c r="DF15" s="765"/>
      <c r="DG15" s="763" t="s">
        <v>493</v>
      </c>
      <c r="DH15" s="764"/>
      <c r="DI15" s="764"/>
      <c r="DJ15" s="764"/>
      <c r="DK15" s="765"/>
      <c r="DL15" s="763" t="s">
        <v>493</v>
      </c>
      <c r="DM15" s="764"/>
      <c r="DN15" s="764"/>
      <c r="DO15" s="764"/>
      <c r="DP15" s="765"/>
      <c r="DQ15" s="763" t="s">
        <v>577</v>
      </c>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378</v>
      </c>
      <c r="B23" s="776" t="s">
        <v>379</v>
      </c>
      <c r="C23" s="777"/>
      <c r="D23" s="777"/>
      <c r="E23" s="777"/>
      <c r="F23" s="777"/>
      <c r="G23" s="777"/>
      <c r="H23" s="777"/>
      <c r="I23" s="777"/>
      <c r="J23" s="777"/>
      <c r="K23" s="777"/>
      <c r="L23" s="777"/>
      <c r="M23" s="777"/>
      <c r="N23" s="777"/>
      <c r="O23" s="777"/>
      <c r="P23" s="778"/>
      <c r="Q23" s="779">
        <v>183347</v>
      </c>
      <c r="R23" s="780"/>
      <c r="S23" s="780"/>
      <c r="T23" s="780"/>
      <c r="U23" s="780"/>
      <c r="V23" s="780">
        <v>178055</v>
      </c>
      <c r="W23" s="780"/>
      <c r="X23" s="780"/>
      <c r="Y23" s="780"/>
      <c r="Z23" s="780"/>
      <c r="AA23" s="780">
        <v>5292</v>
      </c>
      <c r="AB23" s="780"/>
      <c r="AC23" s="780"/>
      <c r="AD23" s="780"/>
      <c r="AE23" s="781"/>
      <c r="AF23" s="782">
        <v>4062</v>
      </c>
      <c r="AG23" s="780"/>
      <c r="AH23" s="780"/>
      <c r="AI23" s="780"/>
      <c r="AJ23" s="783"/>
      <c r="AK23" s="784"/>
      <c r="AL23" s="785"/>
      <c r="AM23" s="785"/>
      <c r="AN23" s="785"/>
      <c r="AO23" s="785"/>
      <c r="AP23" s="780">
        <v>169447</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390</v>
      </c>
      <c r="C28" s="737"/>
      <c r="D28" s="737"/>
      <c r="E28" s="737"/>
      <c r="F28" s="737"/>
      <c r="G28" s="737"/>
      <c r="H28" s="737"/>
      <c r="I28" s="737"/>
      <c r="J28" s="737"/>
      <c r="K28" s="737"/>
      <c r="L28" s="737"/>
      <c r="M28" s="737"/>
      <c r="N28" s="737"/>
      <c r="O28" s="737"/>
      <c r="P28" s="738"/>
      <c r="Q28" s="809">
        <v>40271</v>
      </c>
      <c r="R28" s="810"/>
      <c r="S28" s="810"/>
      <c r="T28" s="810"/>
      <c r="U28" s="810"/>
      <c r="V28" s="810">
        <v>40223</v>
      </c>
      <c r="W28" s="810"/>
      <c r="X28" s="810"/>
      <c r="Y28" s="810"/>
      <c r="Z28" s="810"/>
      <c r="AA28" s="810">
        <v>49</v>
      </c>
      <c r="AB28" s="810"/>
      <c r="AC28" s="810"/>
      <c r="AD28" s="810"/>
      <c r="AE28" s="811"/>
      <c r="AF28" s="812">
        <v>49</v>
      </c>
      <c r="AG28" s="810"/>
      <c r="AH28" s="810"/>
      <c r="AI28" s="810"/>
      <c r="AJ28" s="813"/>
      <c r="AK28" s="814">
        <v>3297</v>
      </c>
      <c r="AL28" s="815"/>
      <c r="AM28" s="815"/>
      <c r="AN28" s="815"/>
      <c r="AO28" s="815"/>
      <c r="AP28" s="815" t="s">
        <v>578</v>
      </c>
      <c r="AQ28" s="815"/>
      <c r="AR28" s="815"/>
      <c r="AS28" s="815"/>
      <c r="AT28" s="815"/>
      <c r="AU28" s="815" t="s">
        <v>578</v>
      </c>
      <c r="AV28" s="815"/>
      <c r="AW28" s="815"/>
      <c r="AX28" s="815"/>
      <c r="AY28" s="815"/>
      <c r="AZ28" s="816" t="s">
        <v>122</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391</v>
      </c>
      <c r="C29" s="768"/>
      <c r="D29" s="768"/>
      <c r="E29" s="768"/>
      <c r="F29" s="768"/>
      <c r="G29" s="768"/>
      <c r="H29" s="768"/>
      <c r="I29" s="768"/>
      <c r="J29" s="768"/>
      <c r="K29" s="768"/>
      <c r="L29" s="768"/>
      <c r="M29" s="768"/>
      <c r="N29" s="768"/>
      <c r="O29" s="768"/>
      <c r="P29" s="769"/>
      <c r="Q29" s="770">
        <v>44724</v>
      </c>
      <c r="R29" s="771"/>
      <c r="S29" s="771"/>
      <c r="T29" s="771"/>
      <c r="U29" s="771"/>
      <c r="V29" s="771">
        <v>44069</v>
      </c>
      <c r="W29" s="771"/>
      <c r="X29" s="771"/>
      <c r="Y29" s="771"/>
      <c r="Z29" s="771"/>
      <c r="AA29" s="771">
        <v>656</v>
      </c>
      <c r="AB29" s="771"/>
      <c r="AC29" s="771"/>
      <c r="AD29" s="771"/>
      <c r="AE29" s="772"/>
      <c r="AF29" s="773">
        <v>656</v>
      </c>
      <c r="AG29" s="774"/>
      <c r="AH29" s="774"/>
      <c r="AI29" s="774"/>
      <c r="AJ29" s="775"/>
      <c r="AK29" s="821">
        <v>6365</v>
      </c>
      <c r="AL29" s="817"/>
      <c r="AM29" s="817"/>
      <c r="AN29" s="817"/>
      <c r="AO29" s="817"/>
      <c r="AP29" s="817" t="s">
        <v>578</v>
      </c>
      <c r="AQ29" s="817"/>
      <c r="AR29" s="817"/>
      <c r="AS29" s="817"/>
      <c r="AT29" s="817"/>
      <c r="AU29" s="817" t="s">
        <v>578</v>
      </c>
      <c r="AV29" s="817"/>
      <c r="AW29" s="817"/>
      <c r="AX29" s="817"/>
      <c r="AY29" s="817"/>
      <c r="AZ29" s="818" t="s">
        <v>122</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392</v>
      </c>
      <c r="C30" s="768"/>
      <c r="D30" s="768"/>
      <c r="E30" s="768"/>
      <c r="F30" s="768"/>
      <c r="G30" s="768"/>
      <c r="H30" s="768"/>
      <c r="I30" s="768"/>
      <c r="J30" s="768"/>
      <c r="K30" s="768"/>
      <c r="L30" s="768"/>
      <c r="M30" s="768"/>
      <c r="N30" s="768"/>
      <c r="O30" s="768"/>
      <c r="P30" s="769"/>
      <c r="Q30" s="770">
        <v>7894</v>
      </c>
      <c r="R30" s="771"/>
      <c r="S30" s="771"/>
      <c r="T30" s="771"/>
      <c r="U30" s="771"/>
      <c r="V30" s="771">
        <v>7805</v>
      </c>
      <c r="W30" s="771"/>
      <c r="X30" s="771"/>
      <c r="Y30" s="771"/>
      <c r="Z30" s="771"/>
      <c r="AA30" s="771">
        <v>89</v>
      </c>
      <c r="AB30" s="771"/>
      <c r="AC30" s="771"/>
      <c r="AD30" s="771"/>
      <c r="AE30" s="772"/>
      <c r="AF30" s="773">
        <v>89</v>
      </c>
      <c r="AG30" s="774"/>
      <c r="AH30" s="774"/>
      <c r="AI30" s="774"/>
      <c r="AJ30" s="775"/>
      <c r="AK30" s="821">
        <v>1599</v>
      </c>
      <c r="AL30" s="817"/>
      <c r="AM30" s="817"/>
      <c r="AN30" s="817"/>
      <c r="AO30" s="817"/>
      <c r="AP30" s="817" t="s">
        <v>578</v>
      </c>
      <c r="AQ30" s="817"/>
      <c r="AR30" s="817"/>
      <c r="AS30" s="817"/>
      <c r="AT30" s="817"/>
      <c r="AU30" s="817" t="s">
        <v>578</v>
      </c>
      <c r="AV30" s="817"/>
      <c r="AW30" s="817"/>
      <c r="AX30" s="817"/>
      <c r="AY30" s="817"/>
      <c r="AZ30" s="818" t="s">
        <v>122</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393</v>
      </c>
      <c r="C31" s="768"/>
      <c r="D31" s="768"/>
      <c r="E31" s="768"/>
      <c r="F31" s="768"/>
      <c r="G31" s="768"/>
      <c r="H31" s="768"/>
      <c r="I31" s="768"/>
      <c r="J31" s="768"/>
      <c r="K31" s="768"/>
      <c r="L31" s="768"/>
      <c r="M31" s="768"/>
      <c r="N31" s="768"/>
      <c r="O31" s="768"/>
      <c r="P31" s="769"/>
      <c r="Q31" s="770">
        <v>182</v>
      </c>
      <c r="R31" s="771"/>
      <c r="S31" s="771"/>
      <c r="T31" s="771"/>
      <c r="U31" s="771"/>
      <c r="V31" s="771">
        <v>182</v>
      </c>
      <c r="W31" s="771"/>
      <c r="X31" s="771"/>
      <c r="Y31" s="771"/>
      <c r="Z31" s="771"/>
      <c r="AA31" s="771" t="s">
        <v>571</v>
      </c>
      <c r="AB31" s="771"/>
      <c r="AC31" s="771"/>
      <c r="AD31" s="771"/>
      <c r="AE31" s="772"/>
      <c r="AF31" s="773" t="s">
        <v>122</v>
      </c>
      <c r="AG31" s="774"/>
      <c r="AH31" s="774"/>
      <c r="AI31" s="774"/>
      <c r="AJ31" s="775"/>
      <c r="AK31" s="821">
        <v>15</v>
      </c>
      <c r="AL31" s="817"/>
      <c r="AM31" s="817"/>
      <c r="AN31" s="817"/>
      <c r="AO31" s="817"/>
      <c r="AP31" s="817" t="s">
        <v>578</v>
      </c>
      <c r="AQ31" s="817"/>
      <c r="AR31" s="817"/>
      <c r="AS31" s="817"/>
      <c r="AT31" s="817"/>
      <c r="AU31" s="817" t="s">
        <v>578</v>
      </c>
      <c r="AV31" s="817"/>
      <c r="AW31" s="817"/>
      <c r="AX31" s="817"/>
      <c r="AY31" s="817"/>
      <c r="AZ31" s="818" t="s">
        <v>122</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394</v>
      </c>
      <c r="C32" s="768"/>
      <c r="D32" s="768"/>
      <c r="E32" s="768"/>
      <c r="F32" s="768"/>
      <c r="G32" s="768"/>
      <c r="H32" s="768"/>
      <c r="I32" s="768"/>
      <c r="J32" s="768"/>
      <c r="K32" s="768"/>
      <c r="L32" s="768"/>
      <c r="M32" s="768"/>
      <c r="N32" s="768"/>
      <c r="O32" s="768"/>
      <c r="P32" s="769"/>
      <c r="Q32" s="770">
        <v>689</v>
      </c>
      <c r="R32" s="771"/>
      <c r="S32" s="771"/>
      <c r="T32" s="771"/>
      <c r="U32" s="771"/>
      <c r="V32" s="771">
        <v>689</v>
      </c>
      <c r="W32" s="771"/>
      <c r="X32" s="771"/>
      <c r="Y32" s="771"/>
      <c r="Z32" s="771"/>
      <c r="AA32" s="771" t="s">
        <v>571</v>
      </c>
      <c r="AB32" s="771"/>
      <c r="AC32" s="771"/>
      <c r="AD32" s="771"/>
      <c r="AE32" s="772"/>
      <c r="AF32" s="773" t="s">
        <v>122</v>
      </c>
      <c r="AG32" s="774"/>
      <c r="AH32" s="774"/>
      <c r="AI32" s="774"/>
      <c r="AJ32" s="775"/>
      <c r="AK32" s="821" t="s">
        <v>578</v>
      </c>
      <c r="AL32" s="817"/>
      <c r="AM32" s="817"/>
      <c r="AN32" s="817"/>
      <c r="AO32" s="817"/>
      <c r="AP32" s="817">
        <v>402</v>
      </c>
      <c r="AQ32" s="817"/>
      <c r="AR32" s="817"/>
      <c r="AS32" s="817"/>
      <c r="AT32" s="817"/>
      <c r="AU32" s="817">
        <v>9</v>
      </c>
      <c r="AV32" s="817"/>
      <c r="AW32" s="817"/>
      <c r="AX32" s="817"/>
      <c r="AY32" s="817"/>
      <c r="AZ32" s="818" t="s">
        <v>122</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395</v>
      </c>
      <c r="C33" s="768"/>
      <c r="D33" s="768"/>
      <c r="E33" s="768"/>
      <c r="F33" s="768"/>
      <c r="G33" s="768"/>
      <c r="H33" s="768"/>
      <c r="I33" s="768"/>
      <c r="J33" s="768"/>
      <c r="K33" s="768"/>
      <c r="L33" s="768"/>
      <c r="M33" s="768"/>
      <c r="N33" s="768"/>
      <c r="O33" s="768"/>
      <c r="P33" s="769"/>
      <c r="Q33" s="770">
        <v>30595</v>
      </c>
      <c r="R33" s="771"/>
      <c r="S33" s="771"/>
      <c r="T33" s="771"/>
      <c r="U33" s="771"/>
      <c r="V33" s="771">
        <v>30131</v>
      </c>
      <c r="W33" s="771"/>
      <c r="X33" s="771"/>
      <c r="Y33" s="771"/>
      <c r="Z33" s="771"/>
      <c r="AA33" s="771">
        <v>464</v>
      </c>
      <c r="AB33" s="771"/>
      <c r="AC33" s="771"/>
      <c r="AD33" s="771"/>
      <c r="AE33" s="772"/>
      <c r="AF33" s="773">
        <v>464</v>
      </c>
      <c r="AG33" s="774"/>
      <c r="AH33" s="774"/>
      <c r="AI33" s="774"/>
      <c r="AJ33" s="775"/>
      <c r="AK33" s="821">
        <v>215</v>
      </c>
      <c r="AL33" s="817"/>
      <c r="AM33" s="817"/>
      <c r="AN33" s="817"/>
      <c r="AO33" s="817"/>
      <c r="AP33" s="817" t="s">
        <v>578</v>
      </c>
      <c r="AQ33" s="817"/>
      <c r="AR33" s="817"/>
      <c r="AS33" s="817"/>
      <c r="AT33" s="817"/>
      <c r="AU33" s="817" t="s">
        <v>578</v>
      </c>
      <c r="AV33" s="817"/>
      <c r="AW33" s="817"/>
      <c r="AX33" s="817"/>
      <c r="AY33" s="817"/>
      <c r="AZ33" s="818" t="s">
        <v>122</v>
      </c>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396</v>
      </c>
      <c r="C34" s="768"/>
      <c r="D34" s="768"/>
      <c r="E34" s="768"/>
      <c r="F34" s="768"/>
      <c r="G34" s="768"/>
      <c r="H34" s="768"/>
      <c r="I34" s="768"/>
      <c r="J34" s="768"/>
      <c r="K34" s="768"/>
      <c r="L34" s="768"/>
      <c r="M34" s="768"/>
      <c r="N34" s="768"/>
      <c r="O34" s="768"/>
      <c r="P34" s="769"/>
      <c r="Q34" s="770">
        <v>10227</v>
      </c>
      <c r="R34" s="771"/>
      <c r="S34" s="771"/>
      <c r="T34" s="771"/>
      <c r="U34" s="771"/>
      <c r="V34" s="771">
        <v>10231</v>
      </c>
      <c r="W34" s="771"/>
      <c r="X34" s="771"/>
      <c r="Y34" s="771"/>
      <c r="Z34" s="771"/>
      <c r="AA34" s="771">
        <v>-3</v>
      </c>
      <c r="AB34" s="771"/>
      <c r="AC34" s="771"/>
      <c r="AD34" s="771"/>
      <c r="AE34" s="772"/>
      <c r="AF34" s="773">
        <v>1463</v>
      </c>
      <c r="AG34" s="774"/>
      <c r="AH34" s="774"/>
      <c r="AI34" s="774"/>
      <c r="AJ34" s="775"/>
      <c r="AK34" s="821">
        <v>3196</v>
      </c>
      <c r="AL34" s="817"/>
      <c r="AM34" s="817"/>
      <c r="AN34" s="817"/>
      <c r="AO34" s="817"/>
      <c r="AP34" s="817">
        <v>74694</v>
      </c>
      <c r="AQ34" s="817"/>
      <c r="AR34" s="817"/>
      <c r="AS34" s="817"/>
      <c r="AT34" s="817"/>
      <c r="AU34" s="817">
        <v>32268</v>
      </c>
      <c r="AV34" s="817"/>
      <c r="AW34" s="817"/>
      <c r="AX34" s="817"/>
      <c r="AY34" s="817"/>
      <c r="AZ34" s="818" t="s">
        <v>122</v>
      </c>
      <c r="BA34" s="818"/>
      <c r="BB34" s="818"/>
      <c r="BC34" s="818"/>
      <c r="BD34" s="818"/>
      <c r="BE34" s="819" t="s">
        <v>397</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398</v>
      </c>
      <c r="C35" s="768"/>
      <c r="D35" s="768"/>
      <c r="E35" s="768"/>
      <c r="F35" s="768"/>
      <c r="G35" s="768"/>
      <c r="H35" s="768"/>
      <c r="I35" s="768"/>
      <c r="J35" s="768"/>
      <c r="K35" s="768"/>
      <c r="L35" s="768"/>
      <c r="M35" s="768"/>
      <c r="N35" s="768"/>
      <c r="O35" s="768"/>
      <c r="P35" s="769"/>
      <c r="Q35" s="770">
        <v>9652</v>
      </c>
      <c r="R35" s="771"/>
      <c r="S35" s="771"/>
      <c r="T35" s="771"/>
      <c r="U35" s="771"/>
      <c r="V35" s="771">
        <v>10520</v>
      </c>
      <c r="W35" s="771"/>
      <c r="X35" s="771"/>
      <c r="Y35" s="771"/>
      <c r="Z35" s="771"/>
      <c r="AA35" s="771">
        <v>-868</v>
      </c>
      <c r="AB35" s="771"/>
      <c r="AC35" s="771"/>
      <c r="AD35" s="771"/>
      <c r="AE35" s="772"/>
      <c r="AF35" s="773">
        <v>3727</v>
      </c>
      <c r="AG35" s="774"/>
      <c r="AH35" s="774"/>
      <c r="AI35" s="774"/>
      <c r="AJ35" s="775"/>
      <c r="AK35" s="821">
        <v>1376</v>
      </c>
      <c r="AL35" s="817"/>
      <c r="AM35" s="817"/>
      <c r="AN35" s="817"/>
      <c r="AO35" s="817"/>
      <c r="AP35" s="817">
        <v>12106</v>
      </c>
      <c r="AQ35" s="817"/>
      <c r="AR35" s="817"/>
      <c r="AS35" s="817"/>
      <c r="AT35" s="817"/>
      <c r="AU35" s="817">
        <v>8256</v>
      </c>
      <c r="AV35" s="817"/>
      <c r="AW35" s="817"/>
      <c r="AX35" s="817"/>
      <c r="AY35" s="817"/>
      <c r="AZ35" s="818" t="s">
        <v>122</v>
      </c>
      <c r="BA35" s="818"/>
      <c r="BB35" s="818"/>
      <c r="BC35" s="818"/>
      <c r="BD35" s="818"/>
      <c r="BE35" s="819" t="s">
        <v>397</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t="s">
        <v>399</v>
      </c>
      <c r="C36" s="768"/>
      <c r="D36" s="768"/>
      <c r="E36" s="768"/>
      <c r="F36" s="768"/>
      <c r="G36" s="768"/>
      <c r="H36" s="768"/>
      <c r="I36" s="768"/>
      <c r="J36" s="768"/>
      <c r="K36" s="768"/>
      <c r="L36" s="768"/>
      <c r="M36" s="768"/>
      <c r="N36" s="768"/>
      <c r="O36" s="768"/>
      <c r="P36" s="769"/>
      <c r="Q36" s="770">
        <v>6478</v>
      </c>
      <c r="R36" s="771"/>
      <c r="S36" s="771"/>
      <c r="T36" s="771"/>
      <c r="U36" s="771"/>
      <c r="V36" s="771">
        <v>6469</v>
      </c>
      <c r="W36" s="771"/>
      <c r="X36" s="771"/>
      <c r="Y36" s="771"/>
      <c r="Z36" s="771"/>
      <c r="AA36" s="771">
        <v>10</v>
      </c>
      <c r="AB36" s="771"/>
      <c r="AC36" s="771"/>
      <c r="AD36" s="771"/>
      <c r="AE36" s="772"/>
      <c r="AF36" s="773">
        <v>5547</v>
      </c>
      <c r="AG36" s="774"/>
      <c r="AH36" s="774"/>
      <c r="AI36" s="774"/>
      <c r="AJ36" s="775"/>
      <c r="AK36" s="821" t="s">
        <v>578</v>
      </c>
      <c r="AL36" s="817"/>
      <c r="AM36" s="817"/>
      <c r="AN36" s="817"/>
      <c r="AO36" s="817"/>
      <c r="AP36" s="817">
        <v>7959</v>
      </c>
      <c r="AQ36" s="817"/>
      <c r="AR36" s="817"/>
      <c r="AS36" s="817"/>
      <c r="AT36" s="817"/>
      <c r="AU36" s="817">
        <v>2897</v>
      </c>
      <c r="AV36" s="817"/>
      <c r="AW36" s="817"/>
      <c r="AX36" s="817"/>
      <c r="AY36" s="817"/>
      <c r="AZ36" s="818" t="s">
        <v>122</v>
      </c>
      <c r="BA36" s="818"/>
      <c r="BB36" s="818"/>
      <c r="BC36" s="818"/>
      <c r="BD36" s="818"/>
      <c r="BE36" s="819" t="s">
        <v>400</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t="s">
        <v>401</v>
      </c>
      <c r="C37" s="768"/>
      <c r="D37" s="768"/>
      <c r="E37" s="768"/>
      <c r="F37" s="768"/>
      <c r="G37" s="768"/>
      <c r="H37" s="768"/>
      <c r="I37" s="768"/>
      <c r="J37" s="768"/>
      <c r="K37" s="768"/>
      <c r="L37" s="768"/>
      <c r="M37" s="768"/>
      <c r="N37" s="768"/>
      <c r="O37" s="768"/>
      <c r="P37" s="769"/>
      <c r="Q37" s="770">
        <v>386</v>
      </c>
      <c r="R37" s="771"/>
      <c r="S37" s="771"/>
      <c r="T37" s="771"/>
      <c r="U37" s="771"/>
      <c r="V37" s="771">
        <v>386</v>
      </c>
      <c r="W37" s="771"/>
      <c r="X37" s="771"/>
      <c r="Y37" s="771"/>
      <c r="Z37" s="771"/>
      <c r="AA37" s="771" t="s">
        <v>577</v>
      </c>
      <c r="AB37" s="771"/>
      <c r="AC37" s="771"/>
      <c r="AD37" s="771"/>
      <c r="AE37" s="772"/>
      <c r="AF37" s="773" t="s">
        <v>122</v>
      </c>
      <c r="AG37" s="774"/>
      <c r="AH37" s="774"/>
      <c r="AI37" s="774"/>
      <c r="AJ37" s="775"/>
      <c r="AK37" s="821">
        <v>258</v>
      </c>
      <c r="AL37" s="817"/>
      <c r="AM37" s="817"/>
      <c r="AN37" s="817"/>
      <c r="AO37" s="817"/>
      <c r="AP37" s="817">
        <v>151</v>
      </c>
      <c r="AQ37" s="817"/>
      <c r="AR37" s="817"/>
      <c r="AS37" s="817"/>
      <c r="AT37" s="817"/>
      <c r="AU37" s="817">
        <v>115</v>
      </c>
      <c r="AV37" s="817"/>
      <c r="AW37" s="817"/>
      <c r="AX37" s="817"/>
      <c r="AY37" s="817"/>
      <c r="AZ37" s="818" t="s">
        <v>122</v>
      </c>
      <c r="BA37" s="818"/>
      <c r="BB37" s="818"/>
      <c r="BC37" s="818"/>
      <c r="BD37" s="818"/>
      <c r="BE37" s="819" t="s">
        <v>400</v>
      </c>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402</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378</v>
      </c>
      <c r="B63" s="776" t="s">
        <v>403</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11995</v>
      </c>
      <c r="AG63" s="831"/>
      <c r="AH63" s="831"/>
      <c r="AI63" s="831"/>
      <c r="AJ63" s="832"/>
      <c r="AK63" s="833"/>
      <c r="AL63" s="828"/>
      <c r="AM63" s="828"/>
      <c r="AN63" s="828"/>
      <c r="AO63" s="828"/>
      <c r="AP63" s="831">
        <v>95312</v>
      </c>
      <c r="AQ63" s="831"/>
      <c r="AR63" s="831"/>
      <c r="AS63" s="831"/>
      <c r="AT63" s="831"/>
      <c r="AU63" s="831">
        <v>43545</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405</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406</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572</v>
      </c>
      <c r="C68" s="857"/>
      <c r="D68" s="857"/>
      <c r="E68" s="857"/>
      <c r="F68" s="857"/>
      <c r="G68" s="857"/>
      <c r="H68" s="857"/>
      <c r="I68" s="857"/>
      <c r="J68" s="857"/>
      <c r="K68" s="857"/>
      <c r="L68" s="857"/>
      <c r="M68" s="857"/>
      <c r="N68" s="857"/>
      <c r="O68" s="857"/>
      <c r="P68" s="858"/>
      <c r="Q68" s="859">
        <v>820</v>
      </c>
      <c r="R68" s="853"/>
      <c r="S68" s="853"/>
      <c r="T68" s="853"/>
      <c r="U68" s="853"/>
      <c r="V68" s="853">
        <v>797</v>
      </c>
      <c r="W68" s="853"/>
      <c r="X68" s="853"/>
      <c r="Y68" s="853"/>
      <c r="Z68" s="853"/>
      <c r="AA68" s="853">
        <v>23</v>
      </c>
      <c r="AB68" s="853"/>
      <c r="AC68" s="853"/>
      <c r="AD68" s="853"/>
      <c r="AE68" s="853"/>
      <c r="AF68" s="853">
        <v>23</v>
      </c>
      <c r="AG68" s="853"/>
      <c r="AH68" s="853"/>
      <c r="AI68" s="853"/>
      <c r="AJ68" s="853"/>
      <c r="AK68" s="853">
        <v>152</v>
      </c>
      <c r="AL68" s="853"/>
      <c r="AM68" s="853"/>
      <c r="AN68" s="853"/>
      <c r="AO68" s="853"/>
      <c r="AP68" s="853" t="s">
        <v>578</v>
      </c>
      <c r="AQ68" s="853"/>
      <c r="AR68" s="853"/>
      <c r="AS68" s="853"/>
      <c r="AT68" s="853"/>
      <c r="AU68" s="853" t="s">
        <v>578</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573</v>
      </c>
      <c r="C69" s="861"/>
      <c r="D69" s="861"/>
      <c r="E69" s="861"/>
      <c r="F69" s="861"/>
      <c r="G69" s="861"/>
      <c r="H69" s="861"/>
      <c r="I69" s="861"/>
      <c r="J69" s="861"/>
      <c r="K69" s="861"/>
      <c r="L69" s="861"/>
      <c r="M69" s="861"/>
      <c r="N69" s="861"/>
      <c r="O69" s="861"/>
      <c r="P69" s="862"/>
      <c r="Q69" s="863">
        <v>162866</v>
      </c>
      <c r="R69" s="817"/>
      <c r="S69" s="817"/>
      <c r="T69" s="817"/>
      <c r="U69" s="817"/>
      <c r="V69" s="817">
        <v>159925</v>
      </c>
      <c r="W69" s="817"/>
      <c r="X69" s="817"/>
      <c r="Y69" s="817"/>
      <c r="Z69" s="817"/>
      <c r="AA69" s="817">
        <v>2941</v>
      </c>
      <c r="AB69" s="817"/>
      <c r="AC69" s="817"/>
      <c r="AD69" s="817"/>
      <c r="AE69" s="817"/>
      <c r="AF69" s="817">
        <v>2941</v>
      </c>
      <c r="AG69" s="817"/>
      <c r="AH69" s="817"/>
      <c r="AI69" s="817"/>
      <c r="AJ69" s="817"/>
      <c r="AK69" s="817">
        <v>1620</v>
      </c>
      <c r="AL69" s="817"/>
      <c r="AM69" s="817"/>
      <c r="AN69" s="817"/>
      <c r="AO69" s="817"/>
      <c r="AP69" s="817" t="s">
        <v>578</v>
      </c>
      <c r="AQ69" s="817"/>
      <c r="AR69" s="817"/>
      <c r="AS69" s="817"/>
      <c r="AT69" s="817"/>
      <c r="AU69" s="817" t="s">
        <v>578</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574</v>
      </c>
      <c r="C70" s="861"/>
      <c r="D70" s="861"/>
      <c r="E70" s="861"/>
      <c r="F70" s="861"/>
      <c r="G70" s="861"/>
      <c r="H70" s="861"/>
      <c r="I70" s="861"/>
      <c r="J70" s="861"/>
      <c r="K70" s="861"/>
      <c r="L70" s="861"/>
      <c r="M70" s="861"/>
      <c r="N70" s="861"/>
      <c r="O70" s="861"/>
      <c r="P70" s="862"/>
      <c r="Q70" s="863">
        <v>21549</v>
      </c>
      <c r="R70" s="817"/>
      <c r="S70" s="817"/>
      <c r="T70" s="817"/>
      <c r="U70" s="817"/>
      <c r="V70" s="817">
        <v>21154</v>
      </c>
      <c r="W70" s="817"/>
      <c r="X70" s="817"/>
      <c r="Y70" s="817"/>
      <c r="Z70" s="817"/>
      <c r="AA70" s="817">
        <v>395</v>
      </c>
      <c r="AB70" s="817"/>
      <c r="AC70" s="817"/>
      <c r="AD70" s="817"/>
      <c r="AE70" s="817"/>
      <c r="AF70" s="817">
        <v>28145</v>
      </c>
      <c r="AG70" s="817"/>
      <c r="AH70" s="817"/>
      <c r="AI70" s="817"/>
      <c r="AJ70" s="817"/>
      <c r="AK70" s="817" t="s">
        <v>578</v>
      </c>
      <c r="AL70" s="817"/>
      <c r="AM70" s="817"/>
      <c r="AN70" s="817"/>
      <c r="AO70" s="817"/>
      <c r="AP70" s="817">
        <v>52844</v>
      </c>
      <c r="AQ70" s="817"/>
      <c r="AR70" s="817"/>
      <c r="AS70" s="817"/>
      <c r="AT70" s="817"/>
      <c r="AU70" s="817">
        <v>106</v>
      </c>
      <c r="AV70" s="817"/>
      <c r="AW70" s="817"/>
      <c r="AX70" s="817"/>
      <c r="AY70" s="817"/>
      <c r="AZ70" s="819" t="s">
        <v>576</v>
      </c>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575</v>
      </c>
      <c r="C71" s="861"/>
      <c r="D71" s="861"/>
      <c r="E71" s="861"/>
      <c r="F71" s="861"/>
      <c r="G71" s="861"/>
      <c r="H71" s="861"/>
      <c r="I71" s="861"/>
      <c r="J71" s="861"/>
      <c r="K71" s="861"/>
      <c r="L71" s="861"/>
      <c r="M71" s="861"/>
      <c r="N71" s="861"/>
      <c r="O71" s="861"/>
      <c r="P71" s="862"/>
      <c r="Q71" s="863">
        <v>736</v>
      </c>
      <c r="R71" s="817"/>
      <c r="S71" s="817"/>
      <c r="T71" s="817"/>
      <c r="U71" s="817"/>
      <c r="V71" s="817">
        <v>587</v>
      </c>
      <c r="W71" s="817"/>
      <c r="X71" s="817"/>
      <c r="Y71" s="817"/>
      <c r="Z71" s="817"/>
      <c r="AA71" s="817">
        <v>149</v>
      </c>
      <c r="AB71" s="817"/>
      <c r="AC71" s="817"/>
      <c r="AD71" s="817"/>
      <c r="AE71" s="817"/>
      <c r="AF71" s="817">
        <v>2079</v>
      </c>
      <c r="AG71" s="817"/>
      <c r="AH71" s="817"/>
      <c r="AI71" s="817"/>
      <c r="AJ71" s="817"/>
      <c r="AK71" s="817" t="s">
        <v>578</v>
      </c>
      <c r="AL71" s="817"/>
      <c r="AM71" s="817"/>
      <c r="AN71" s="817"/>
      <c r="AO71" s="817"/>
      <c r="AP71" s="817">
        <v>1074</v>
      </c>
      <c r="AQ71" s="817"/>
      <c r="AR71" s="817"/>
      <c r="AS71" s="817"/>
      <c r="AT71" s="817"/>
      <c r="AU71" s="817" t="s">
        <v>578</v>
      </c>
      <c r="AV71" s="817"/>
      <c r="AW71" s="817"/>
      <c r="AX71" s="817"/>
      <c r="AY71" s="817"/>
      <c r="AZ71" s="819" t="s">
        <v>576</v>
      </c>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378</v>
      </c>
      <c r="B88" s="776" t="s">
        <v>407</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33188</v>
      </c>
      <c r="AG88" s="831"/>
      <c r="AH88" s="831"/>
      <c r="AI88" s="831"/>
      <c r="AJ88" s="831"/>
      <c r="AK88" s="828"/>
      <c r="AL88" s="828"/>
      <c r="AM88" s="828"/>
      <c r="AN88" s="828"/>
      <c r="AO88" s="828"/>
      <c r="AP88" s="831">
        <v>53918</v>
      </c>
      <c r="AQ88" s="831"/>
      <c r="AR88" s="831"/>
      <c r="AS88" s="831"/>
      <c r="AT88" s="831"/>
      <c r="AU88" s="831">
        <v>106</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408</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484</v>
      </c>
      <c r="CS102" s="839"/>
      <c r="CT102" s="839"/>
      <c r="CU102" s="839"/>
      <c r="CV102" s="878"/>
      <c r="CW102" s="877">
        <v>173</v>
      </c>
      <c r="CX102" s="839"/>
      <c r="CY102" s="839"/>
      <c r="CZ102" s="839"/>
      <c r="DA102" s="878"/>
      <c r="DB102" s="877">
        <v>703</v>
      </c>
      <c r="DC102" s="839"/>
      <c r="DD102" s="839"/>
      <c r="DE102" s="839"/>
      <c r="DF102" s="878"/>
      <c r="DG102" s="877" t="s">
        <v>578</v>
      </c>
      <c r="DH102" s="839"/>
      <c r="DI102" s="839"/>
      <c r="DJ102" s="839"/>
      <c r="DK102" s="878"/>
      <c r="DL102" s="877" t="s">
        <v>578</v>
      </c>
      <c r="DM102" s="839"/>
      <c r="DN102" s="839"/>
      <c r="DO102" s="839"/>
      <c r="DP102" s="878"/>
      <c r="DQ102" s="877">
        <v>653</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409</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410</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411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413</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414</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415</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416</v>
      </c>
      <c r="AB109" s="880"/>
      <c r="AC109" s="880"/>
      <c r="AD109" s="880"/>
      <c r="AE109" s="881"/>
      <c r="AF109" s="879" t="s">
        <v>417</v>
      </c>
      <c r="AG109" s="880"/>
      <c r="AH109" s="880"/>
      <c r="AI109" s="880"/>
      <c r="AJ109" s="881"/>
      <c r="AK109" s="879" t="s">
        <v>294</v>
      </c>
      <c r="AL109" s="880"/>
      <c r="AM109" s="880"/>
      <c r="AN109" s="880"/>
      <c r="AO109" s="881"/>
      <c r="AP109" s="879" t="s">
        <v>418</v>
      </c>
      <c r="AQ109" s="880"/>
      <c r="AR109" s="880"/>
      <c r="AS109" s="880"/>
      <c r="AT109" s="882"/>
      <c r="AU109" s="899" t="s">
        <v>415</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416</v>
      </c>
      <c r="BR109" s="880"/>
      <c r="BS109" s="880"/>
      <c r="BT109" s="880"/>
      <c r="BU109" s="881"/>
      <c r="BV109" s="879" t="s">
        <v>417</v>
      </c>
      <c r="BW109" s="880"/>
      <c r="BX109" s="880"/>
      <c r="BY109" s="880"/>
      <c r="BZ109" s="881"/>
      <c r="CA109" s="879" t="s">
        <v>294</v>
      </c>
      <c r="CB109" s="880"/>
      <c r="CC109" s="880"/>
      <c r="CD109" s="880"/>
      <c r="CE109" s="881"/>
      <c r="CF109" s="900" t="s">
        <v>418</v>
      </c>
      <c r="CG109" s="900"/>
      <c r="CH109" s="900"/>
      <c r="CI109" s="900"/>
      <c r="CJ109" s="900"/>
      <c r="CK109" s="879" t="s">
        <v>419</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416</v>
      </c>
      <c r="DH109" s="880"/>
      <c r="DI109" s="880"/>
      <c r="DJ109" s="880"/>
      <c r="DK109" s="881"/>
      <c r="DL109" s="879" t="s">
        <v>417</v>
      </c>
      <c r="DM109" s="880"/>
      <c r="DN109" s="880"/>
      <c r="DO109" s="880"/>
      <c r="DP109" s="881"/>
      <c r="DQ109" s="879" t="s">
        <v>294</v>
      </c>
      <c r="DR109" s="880"/>
      <c r="DS109" s="880"/>
      <c r="DT109" s="880"/>
      <c r="DU109" s="881"/>
      <c r="DV109" s="879" t="s">
        <v>418</v>
      </c>
      <c r="DW109" s="880"/>
      <c r="DX109" s="880"/>
      <c r="DY109" s="880"/>
      <c r="DZ109" s="882"/>
    </row>
    <row r="110" spans="1:131" s="212" customFormat="1" ht="26.25" customHeight="1" x14ac:dyDescent="0.2">
      <c r="A110" s="883" t="s">
        <v>420</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17508788</v>
      </c>
      <c r="AB110" s="887"/>
      <c r="AC110" s="887"/>
      <c r="AD110" s="887"/>
      <c r="AE110" s="888"/>
      <c r="AF110" s="889">
        <v>15859145</v>
      </c>
      <c r="AG110" s="887"/>
      <c r="AH110" s="887"/>
      <c r="AI110" s="887"/>
      <c r="AJ110" s="888"/>
      <c r="AK110" s="889">
        <v>18381069</v>
      </c>
      <c r="AL110" s="887"/>
      <c r="AM110" s="887"/>
      <c r="AN110" s="887"/>
      <c r="AO110" s="888"/>
      <c r="AP110" s="890">
        <v>20.9</v>
      </c>
      <c r="AQ110" s="891"/>
      <c r="AR110" s="891"/>
      <c r="AS110" s="891"/>
      <c r="AT110" s="892"/>
      <c r="AU110" s="893" t="s">
        <v>69</v>
      </c>
      <c r="AV110" s="894"/>
      <c r="AW110" s="894"/>
      <c r="AX110" s="894"/>
      <c r="AY110" s="894"/>
      <c r="AZ110" s="916" t="s">
        <v>421</v>
      </c>
      <c r="BA110" s="884"/>
      <c r="BB110" s="884"/>
      <c r="BC110" s="884"/>
      <c r="BD110" s="884"/>
      <c r="BE110" s="884"/>
      <c r="BF110" s="884"/>
      <c r="BG110" s="884"/>
      <c r="BH110" s="884"/>
      <c r="BI110" s="884"/>
      <c r="BJ110" s="884"/>
      <c r="BK110" s="884"/>
      <c r="BL110" s="884"/>
      <c r="BM110" s="884"/>
      <c r="BN110" s="884"/>
      <c r="BO110" s="884"/>
      <c r="BP110" s="885"/>
      <c r="BQ110" s="917">
        <v>176614202</v>
      </c>
      <c r="BR110" s="918"/>
      <c r="BS110" s="918"/>
      <c r="BT110" s="918"/>
      <c r="BU110" s="918"/>
      <c r="BV110" s="918">
        <v>178647026</v>
      </c>
      <c r="BW110" s="918"/>
      <c r="BX110" s="918"/>
      <c r="BY110" s="918"/>
      <c r="BZ110" s="918"/>
      <c r="CA110" s="918">
        <v>169446681</v>
      </c>
      <c r="CB110" s="918"/>
      <c r="CC110" s="918"/>
      <c r="CD110" s="918"/>
      <c r="CE110" s="918"/>
      <c r="CF110" s="931">
        <v>192.3</v>
      </c>
      <c r="CG110" s="932"/>
      <c r="CH110" s="932"/>
      <c r="CI110" s="932"/>
      <c r="CJ110" s="932"/>
      <c r="CK110" s="933" t="s">
        <v>422</v>
      </c>
      <c r="CL110" s="934"/>
      <c r="CM110" s="916" t="s">
        <v>423</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424</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425</v>
      </c>
      <c r="BA111" s="910"/>
      <c r="BB111" s="910"/>
      <c r="BC111" s="910"/>
      <c r="BD111" s="910"/>
      <c r="BE111" s="910"/>
      <c r="BF111" s="910"/>
      <c r="BG111" s="910"/>
      <c r="BH111" s="910"/>
      <c r="BI111" s="910"/>
      <c r="BJ111" s="910"/>
      <c r="BK111" s="910"/>
      <c r="BL111" s="910"/>
      <c r="BM111" s="910"/>
      <c r="BN111" s="910"/>
      <c r="BO111" s="910"/>
      <c r="BP111" s="911"/>
      <c r="BQ111" s="912">
        <v>115956</v>
      </c>
      <c r="BR111" s="913"/>
      <c r="BS111" s="913"/>
      <c r="BT111" s="913"/>
      <c r="BU111" s="913"/>
      <c r="BV111" s="913">
        <v>16858</v>
      </c>
      <c r="BW111" s="913"/>
      <c r="BX111" s="913"/>
      <c r="BY111" s="913"/>
      <c r="BZ111" s="913"/>
      <c r="CA111" s="913" t="s">
        <v>122</v>
      </c>
      <c r="CB111" s="913"/>
      <c r="CC111" s="913"/>
      <c r="CD111" s="913"/>
      <c r="CE111" s="913"/>
      <c r="CF111" s="907" t="s">
        <v>122</v>
      </c>
      <c r="CG111" s="908"/>
      <c r="CH111" s="908"/>
      <c r="CI111" s="908"/>
      <c r="CJ111" s="908"/>
      <c r="CK111" s="935"/>
      <c r="CL111" s="936"/>
      <c r="CM111" s="909" t="s">
        <v>426</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427</v>
      </c>
      <c r="B112" s="940"/>
      <c r="C112" s="910" t="s">
        <v>428</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66667</v>
      </c>
      <c r="AB112" s="946"/>
      <c r="AC112" s="946"/>
      <c r="AD112" s="946"/>
      <c r="AE112" s="947"/>
      <c r="AF112" s="948">
        <v>66667</v>
      </c>
      <c r="AG112" s="946"/>
      <c r="AH112" s="946"/>
      <c r="AI112" s="946"/>
      <c r="AJ112" s="947"/>
      <c r="AK112" s="948">
        <v>66667</v>
      </c>
      <c r="AL112" s="946"/>
      <c r="AM112" s="946"/>
      <c r="AN112" s="946"/>
      <c r="AO112" s="947"/>
      <c r="AP112" s="949">
        <v>0.1</v>
      </c>
      <c r="AQ112" s="950"/>
      <c r="AR112" s="950"/>
      <c r="AS112" s="950"/>
      <c r="AT112" s="951"/>
      <c r="AU112" s="895"/>
      <c r="AV112" s="896"/>
      <c r="AW112" s="896"/>
      <c r="AX112" s="896"/>
      <c r="AY112" s="896"/>
      <c r="AZ112" s="909" t="s">
        <v>429</v>
      </c>
      <c r="BA112" s="910"/>
      <c r="BB112" s="910"/>
      <c r="BC112" s="910"/>
      <c r="BD112" s="910"/>
      <c r="BE112" s="910"/>
      <c r="BF112" s="910"/>
      <c r="BG112" s="910"/>
      <c r="BH112" s="910"/>
      <c r="BI112" s="910"/>
      <c r="BJ112" s="910"/>
      <c r="BK112" s="910"/>
      <c r="BL112" s="910"/>
      <c r="BM112" s="910"/>
      <c r="BN112" s="910"/>
      <c r="BO112" s="910"/>
      <c r="BP112" s="911"/>
      <c r="BQ112" s="912">
        <v>44211374</v>
      </c>
      <c r="BR112" s="913"/>
      <c r="BS112" s="913"/>
      <c r="BT112" s="913"/>
      <c r="BU112" s="913"/>
      <c r="BV112" s="913">
        <v>42911349</v>
      </c>
      <c r="BW112" s="913"/>
      <c r="BX112" s="913"/>
      <c r="BY112" s="913"/>
      <c r="BZ112" s="913"/>
      <c r="CA112" s="913">
        <v>43545475</v>
      </c>
      <c r="CB112" s="913"/>
      <c r="CC112" s="913"/>
      <c r="CD112" s="913"/>
      <c r="CE112" s="913"/>
      <c r="CF112" s="907">
        <v>49.4</v>
      </c>
      <c r="CG112" s="908"/>
      <c r="CH112" s="908"/>
      <c r="CI112" s="908"/>
      <c r="CJ112" s="908"/>
      <c r="CK112" s="935"/>
      <c r="CL112" s="936"/>
      <c r="CM112" s="909" t="s">
        <v>430</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431</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2780584</v>
      </c>
      <c r="AB113" s="925"/>
      <c r="AC113" s="925"/>
      <c r="AD113" s="925"/>
      <c r="AE113" s="926"/>
      <c r="AF113" s="927">
        <v>2990523</v>
      </c>
      <c r="AG113" s="925"/>
      <c r="AH113" s="925"/>
      <c r="AI113" s="925"/>
      <c r="AJ113" s="926"/>
      <c r="AK113" s="927">
        <v>3072690</v>
      </c>
      <c r="AL113" s="925"/>
      <c r="AM113" s="925"/>
      <c r="AN113" s="925"/>
      <c r="AO113" s="926"/>
      <c r="AP113" s="928">
        <v>3.5</v>
      </c>
      <c r="AQ113" s="929"/>
      <c r="AR113" s="929"/>
      <c r="AS113" s="929"/>
      <c r="AT113" s="930"/>
      <c r="AU113" s="895"/>
      <c r="AV113" s="896"/>
      <c r="AW113" s="896"/>
      <c r="AX113" s="896"/>
      <c r="AY113" s="896"/>
      <c r="AZ113" s="909" t="s">
        <v>432</v>
      </c>
      <c r="BA113" s="910"/>
      <c r="BB113" s="910"/>
      <c r="BC113" s="910"/>
      <c r="BD113" s="910"/>
      <c r="BE113" s="910"/>
      <c r="BF113" s="910"/>
      <c r="BG113" s="910"/>
      <c r="BH113" s="910"/>
      <c r="BI113" s="910"/>
      <c r="BJ113" s="910"/>
      <c r="BK113" s="910"/>
      <c r="BL113" s="910"/>
      <c r="BM113" s="910"/>
      <c r="BN113" s="910"/>
      <c r="BO113" s="910"/>
      <c r="BP113" s="911"/>
      <c r="BQ113" s="912">
        <v>105960</v>
      </c>
      <c r="BR113" s="913"/>
      <c r="BS113" s="913"/>
      <c r="BT113" s="913"/>
      <c r="BU113" s="913"/>
      <c r="BV113" s="913">
        <v>105440</v>
      </c>
      <c r="BW113" s="913"/>
      <c r="BX113" s="913"/>
      <c r="BY113" s="913"/>
      <c r="BZ113" s="913"/>
      <c r="CA113" s="913">
        <v>105688</v>
      </c>
      <c r="CB113" s="913"/>
      <c r="CC113" s="913"/>
      <c r="CD113" s="913"/>
      <c r="CE113" s="913"/>
      <c r="CF113" s="907">
        <v>0.1</v>
      </c>
      <c r="CG113" s="908"/>
      <c r="CH113" s="908"/>
      <c r="CI113" s="908"/>
      <c r="CJ113" s="908"/>
      <c r="CK113" s="935"/>
      <c r="CL113" s="936"/>
      <c r="CM113" s="909" t="s">
        <v>433</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434</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7670</v>
      </c>
      <c r="AB114" s="946"/>
      <c r="AC114" s="946"/>
      <c r="AD114" s="946"/>
      <c r="AE114" s="947"/>
      <c r="AF114" s="948">
        <v>8328</v>
      </c>
      <c r="AG114" s="946"/>
      <c r="AH114" s="946"/>
      <c r="AI114" s="946"/>
      <c r="AJ114" s="947"/>
      <c r="AK114" s="948">
        <v>8533</v>
      </c>
      <c r="AL114" s="946"/>
      <c r="AM114" s="946"/>
      <c r="AN114" s="946"/>
      <c r="AO114" s="947"/>
      <c r="AP114" s="949">
        <v>0</v>
      </c>
      <c r="AQ114" s="950"/>
      <c r="AR114" s="950"/>
      <c r="AS114" s="950"/>
      <c r="AT114" s="951"/>
      <c r="AU114" s="895"/>
      <c r="AV114" s="896"/>
      <c r="AW114" s="896"/>
      <c r="AX114" s="896"/>
      <c r="AY114" s="896"/>
      <c r="AZ114" s="909" t="s">
        <v>435</v>
      </c>
      <c r="BA114" s="910"/>
      <c r="BB114" s="910"/>
      <c r="BC114" s="910"/>
      <c r="BD114" s="910"/>
      <c r="BE114" s="910"/>
      <c r="BF114" s="910"/>
      <c r="BG114" s="910"/>
      <c r="BH114" s="910"/>
      <c r="BI114" s="910"/>
      <c r="BJ114" s="910"/>
      <c r="BK114" s="910"/>
      <c r="BL114" s="910"/>
      <c r="BM114" s="910"/>
      <c r="BN114" s="910"/>
      <c r="BO114" s="910"/>
      <c r="BP114" s="911"/>
      <c r="BQ114" s="912">
        <v>22851876</v>
      </c>
      <c r="BR114" s="913"/>
      <c r="BS114" s="913"/>
      <c r="BT114" s="913"/>
      <c r="BU114" s="913"/>
      <c r="BV114" s="913">
        <v>21182618</v>
      </c>
      <c r="BW114" s="913"/>
      <c r="BX114" s="913"/>
      <c r="BY114" s="913"/>
      <c r="BZ114" s="913"/>
      <c r="CA114" s="913">
        <v>21472847</v>
      </c>
      <c r="CB114" s="913"/>
      <c r="CC114" s="913"/>
      <c r="CD114" s="913"/>
      <c r="CE114" s="913"/>
      <c r="CF114" s="907">
        <v>24.4</v>
      </c>
      <c r="CG114" s="908"/>
      <c r="CH114" s="908"/>
      <c r="CI114" s="908"/>
      <c r="CJ114" s="908"/>
      <c r="CK114" s="935"/>
      <c r="CL114" s="936"/>
      <c r="CM114" s="909" t="s">
        <v>436</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437</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16858</v>
      </c>
      <c r="AB115" s="925"/>
      <c r="AC115" s="925"/>
      <c r="AD115" s="925"/>
      <c r="AE115" s="926"/>
      <c r="AF115" s="927">
        <v>16858</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438</v>
      </c>
      <c r="BA115" s="910"/>
      <c r="BB115" s="910"/>
      <c r="BC115" s="910"/>
      <c r="BD115" s="910"/>
      <c r="BE115" s="910"/>
      <c r="BF115" s="910"/>
      <c r="BG115" s="910"/>
      <c r="BH115" s="910"/>
      <c r="BI115" s="910"/>
      <c r="BJ115" s="910"/>
      <c r="BK115" s="910"/>
      <c r="BL115" s="910"/>
      <c r="BM115" s="910"/>
      <c r="BN115" s="910"/>
      <c r="BO115" s="910"/>
      <c r="BP115" s="911"/>
      <c r="BQ115" s="912">
        <v>652872</v>
      </c>
      <c r="BR115" s="913"/>
      <c r="BS115" s="913"/>
      <c r="BT115" s="913"/>
      <c r="BU115" s="913"/>
      <c r="BV115" s="913">
        <v>655380</v>
      </c>
      <c r="BW115" s="913"/>
      <c r="BX115" s="913"/>
      <c r="BY115" s="913"/>
      <c r="BZ115" s="913"/>
      <c r="CA115" s="913">
        <v>652891</v>
      </c>
      <c r="CB115" s="913"/>
      <c r="CC115" s="913"/>
      <c r="CD115" s="913"/>
      <c r="CE115" s="913"/>
      <c r="CF115" s="907">
        <v>0.7</v>
      </c>
      <c r="CG115" s="908"/>
      <c r="CH115" s="908"/>
      <c r="CI115" s="908"/>
      <c r="CJ115" s="908"/>
      <c r="CK115" s="935"/>
      <c r="CL115" s="936"/>
      <c r="CM115" s="909" t="s">
        <v>439</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440</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441</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442</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443</v>
      </c>
      <c r="Z117" s="881"/>
      <c r="AA117" s="965">
        <v>20380567</v>
      </c>
      <c r="AB117" s="966"/>
      <c r="AC117" s="966"/>
      <c r="AD117" s="966"/>
      <c r="AE117" s="967"/>
      <c r="AF117" s="968">
        <v>18941521</v>
      </c>
      <c r="AG117" s="966"/>
      <c r="AH117" s="966"/>
      <c r="AI117" s="966"/>
      <c r="AJ117" s="967"/>
      <c r="AK117" s="968">
        <v>21528959</v>
      </c>
      <c r="AL117" s="966"/>
      <c r="AM117" s="966"/>
      <c r="AN117" s="966"/>
      <c r="AO117" s="967"/>
      <c r="AP117" s="969"/>
      <c r="AQ117" s="970"/>
      <c r="AR117" s="970"/>
      <c r="AS117" s="970"/>
      <c r="AT117" s="971"/>
      <c r="AU117" s="895"/>
      <c r="AV117" s="896"/>
      <c r="AW117" s="896"/>
      <c r="AX117" s="896"/>
      <c r="AY117" s="896"/>
      <c r="AZ117" s="961" t="s">
        <v>444</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445</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419</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416</v>
      </c>
      <c r="AB118" s="880"/>
      <c r="AC118" s="880"/>
      <c r="AD118" s="880"/>
      <c r="AE118" s="881"/>
      <c r="AF118" s="879" t="s">
        <v>417</v>
      </c>
      <c r="AG118" s="880"/>
      <c r="AH118" s="880"/>
      <c r="AI118" s="880"/>
      <c r="AJ118" s="881"/>
      <c r="AK118" s="879" t="s">
        <v>294</v>
      </c>
      <c r="AL118" s="880"/>
      <c r="AM118" s="880"/>
      <c r="AN118" s="880"/>
      <c r="AO118" s="881"/>
      <c r="AP118" s="957" t="s">
        <v>418</v>
      </c>
      <c r="AQ118" s="958"/>
      <c r="AR118" s="958"/>
      <c r="AS118" s="958"/>
      <c r="AT118" s="959"/>
      <c r="AU118" s="895"/>
      <c r="AV118" s="896"/>
      <c r="AW118" s="896"/>
      <c r="AX118" s="896"/>
      <c r="AY118" s="896"/>
      <c r="AZ118" s="960" t="s">
        <v>446</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447</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422</v>
      </c>
      <c r="B119" s="934"/>
      <c r="C119" s="916" t="s">
        <v>423</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448</v>
      </c>
      <c r="BP119" s="992"/>
      <c r="BQ119" s="986">
        <v>244552240</v>
      </c>
      <c r="BR119" s="987"/>
      <c r="BS119" s="987"/>
      <c r="BT119" s="987"/>
      <c r="BU119" s="987"/>
      <c r="BV119" s="987">
        <v>243518671</v>
      </c>
      <c r="BW119" s="987"/>
      <c r="BX119" s="987"/>
      <c r="BY119" s="987"/>
      <c r="BZ119" s="987"/>
      <c r="CA119" s="987">
        <v>235223582</v>
      </c>
      <c r="CB119" s="987"/>
      <c r="CC119" s="987"/>
      <c r="CD119" s="987"/>
      <c r="CE119" s="987"/>
      <c r="CF119" s="988"/>
      <c r="CG119" s="989"/>
      <c r="CH119" s="989"/>
      <c r="CI119" s="989"/>
      <c r="CJ119" s="990"/>
      <c r="CK119" s="937"/>
      <c r="CL119" s="938"/>
      <c r="CM119" s="960" t="s">
        <v>449</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115956</v>
      </c>
      <c r="DH119" s="973"/>
      <c r="DI119" s="973"/>
      <c r="DJ119" s="973"/>
      <c r="DK119" s="974"/>
      <c r="DL119" s="972">
        <v>16858</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426</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450</v>
      </c>
      <c r="AV120" s="979"/>
      <c r="AW120" s="979"/>
      <c r="AX120" s="979"/>
      <c r="AY120" s="980"/>
      <c r="AZ120" s="916" t="s">
        <v>451</v>
      </c>
      <c r="BA120" s="884"/>
      <c r="BB120" s="884"/>
      <c r="BC120" s="884"/>
      <c r="BD120" s="884"/>
      <c r="BE120" s="884"/>
      <c r="BF120" s="884"/>
      <c r="BG120" s="884"/>
      <c r="BH120" s="884"/>
      <c r="BI120" s="884"/>
      <c r="BJ120" s="884"/>
      <c r="BK120" s="884"/>
      <c r="BL120" s="884"/>
      <c r="BM120" s="884"/>
      <c r="BN120" s="884"/>
      <c r="BO120" s="884"/>
      <c r="BP120" s="885"/>
      <c r="BQ120" s="917">
        <v>22895508</v>
      </c>
      <c r="BR120" s="918"/>
      <c r="BS120" s="918"/>
      <c r="BT120" s="918"/>
      <c r="BU120" s="918"/>
      <c r="BV120" s="918">
        <v>25125841</v>
      </c>
      <c r="BW120" s="918"/>
      <c r="BX120" s="918"/>
      <c r="BY120" s="918"/>
      <c r="BZ120" s="918"/>
      <c r="CA120" s="918">
        <v>24658058</v>
      </c>
      <c r="CB120" s="918"/>
      <c r="CC120" s="918"/>
      <c r="CD120" s="918"/>
      <c r="CE120" s="918"/>
      <c r="CF120" s="931">
        <v>28</v>
      </c>
      <c r="CG120" s="932"/>
      <c r="CH120" s="932"/>
      <c r="CI120" s="932"/>
      <c r="CJ120" s="932"/>
      <c r="CK120" s="993" t="s">
        <v>452</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34606840</v>
      </c>
      <c r="DH120" s="918"/>
      <c r="DI120" s="918"/>
      <c r="DJ120" s="918"/>
      <c r="DK120" s="918"/>
      <c r="DL120" s="918">
        <v>32862111</v>
      </c>
      <c r="DM120" s="918"/>
      <c r="DN120" s="918"/>
      <c r="DO120" s="918"/>
      <c r="DP120" s="918"/>
      <c r="DQ120" s="918">
        <v>32267914</v>
      </c>
      <c r="DR120" s="918"/>
      <c r="DS120" s="918"/>
      <c r="DT120" s="918"/>
      <c r="DU120" s="918"/>
      <c r="DV120" s="919">
        <v>36.6</v>
      </c>
      <c r="DW120" s="919"/>
      <c r="DX120" s="919"/>
      <c r="DY120" s="919"/>
      <c r="DZ120" s="920"/>
    </row>
    <row r="121" spans="1:130" s="212" customFormat="1" ht="26.25" customHeight="1" x14ac:dyDescent="0.2">
      <c r="A121" s="1044"/>
      <c r="B121" s="936"/>
      <c r="C121" s="961" t="s">
        <v>453</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454</v>
      </c>
      <c r="BA121" s="910"/>
      <c r="BB121" s="910"/>
      <c r="BC121" s="910"/>
      <c r="BD121" s="910"/>
      <c r="BE121" s="910"/>
      <c r="BF121" s="910"/>
      <c r="BG121" s="910"/>
      <c r="BH121" s="910"/>
      <c r="BI121" s="910"/>
      <c r="BJ121" s="910"/>
      <c r="BK121" s="910"/>
      <c r="BL121" s="910"/>
      <c r="BM121" s="910"/>
      <c r="BN121" s="910"/>
      <c r="BO121" s="910"/>
      <c r="BP121" s="911"/>
      <c r="BQ121" s="912">
        <v>1327684</v>
      </c>
      <c r="BR121" s="913"/>
      <c r="BS121" s="913"/>
      <c r="BT121" s="913"/>
      <c r="BU121" s="913"/>
      <c r="BV121" s="913">
        <v>1467133</v>
      </c>
      <c r="BW121" s="913"/>
      <c r="BX121" s="913"/>
      <c r="BY121" s="913"/>
      <c r="BZ121" s="913"/>
      <c r="CA121" s="913">
        <v>1080177</v>
      </c>
      <c r="CB121" s="913"/>
      <c r="CC121" s="913"/>
      <c r="CD121" s="913"/>
      <c r="CE121" s="913"/>
      <c r="CF121" s="907">
        <v>1.2</v>
      </c>
      <c r="CG121" s="908"/>
      <c r="CH121" s="908"/>
      <c r="CI121" s="908"/>
      <c r="CJ121" s="908"/>
      <c r="CK121" s="996"/>
      <c r="CL121" s="997"/>
      <c r="CM121" s="997"/>
      <c r="CN121" s="997"/>
      <c r="CO121" s="998"/>
      <c r="CP121" s="1006" t="s">
        <v>398</v>
      </c>
      <c r="CQ121" s="1007"/>
      <c r="CR121" s="1007"/>
      <c r="CS121" s="1007"/>
      <c r="CT121" s="1007"/>
      <c r="CU121" s="1007"/>
      <c r="CV121" s="1007"/>
      <c r="CW121" s="1007"/>
      <c r="CX121" s="1007"/>
      <c r="CY121" s="1007"/>
      <c r="CZ121" s="1007"/>
      <c r="DA121" s="1007"/>
      <c r="DB121" s="1007"/>
      <c r="DC121" s="1007"/>
      <c r="DD121" s="1007"/>
      <c r="DE121" s="1007"/>
      <c r="DF121" s="1008"/>
      <c r="DG121" s="912">
        <v>9121371</v>
      </c>
      <c r="DH121" s="913"/>
      <c r="DI121" s="913"/>
      <c r="DJ121" s="913"/>
      <c r="DK121" s="913"/>
      <c r="DL121" s="913">
        <v>8647317</v>
      </c>
      <c r="DM121" s="913"/>
      <c r="DN121" s="913"/>
      <c r="DO121" s="913"/>
      <c r="DP121" s="913"/>
      <c r="DQ121" s="913">
        <v>8256422</v>
      </c>
      <c r="DR121" s="913"/>
      <c r="DS121" s="913"/>
      <c r="DT121" s="913"/>
      <c r="DU121" s="913"/>
      <c r="DV121" s="914">
        <v>9.4</v>
      </c>
      <c r="DW121" s="914"/>
      <c r="DX121" s="914"/>
      <c r="DY121" s="914"/>
      <c r="DZ121" s="915"/>
    </row>
    <row r="122" spans="1:130" s="212" customFormat="1" ht="26.25" customHeight="1" x14ac:dyDescent="0.2">
      <c r="A122" s="1044"/>
      <c r="B122" s="936"/>
      <c r="C122" s="909" t="s">
        <v>436</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455</v>
      </c>
      <c r="BA122" s="952"/>
      <c r="BB122" s="952"/>
      <c r="BC122" s="952"/>
      <c r="BD122" s="952"/>
      <c r="BE122" s="952"/>
      <c r="BF122" s="952"/>
      <c r="BG122" s="952"/>
      <c r="BH122" s="952"/>
      <c r="BI122" s="952"/>
      <c r="BJ122" s="952"/>
      <c r="BK122" s="952"/>
      <c r="BL122" s="952"/>
      <c r="BM122" s="952"/>
      <c r="BN122" s="952"/>
      <c r="BO122" s="952"/>
      <c r="BP122" s="953"/>
      <c r="BQ122" s="986">
        <v>163556697</v>
      </c>
      <c r="BR122" s="987"/>
      <c r="BS122" s="987"/>
      <c r="BT122" s="987"/>
      <c r="BU122" s="987"/>
      <c r="BV122" s="987">
        <v>158070863</v>
      </c>
      <c r="BW122" s="987"/>
      <c r="BX122" s="987"/>
      <c r="BY122" s="987"/>
      <c r="BZ122" s="987"/>
      <c r="CA122" s="987">
        <v>149318607</v>
      </c>
      <c r="CB122" s="987"/>
      <c r="CC122" s="987"/>
      <c r="CD122" s="987"/>
      <c r="CE122" s="987"/>
      <c r="CF122" s="1004">
        <v>169.4</v>
      </c>
      <c r="CG122" s="1005"/>
      <c r="CH122" s="1005"/>
      <c r="CI122" s="1005"/>
      <c r="CJ122" s="1005"/>
      <c r="CK122" s="996"/>
      <c r="CL122" s="997"/>
      <c r="CM122" s="997"/>
      <c r="CN122" s="997"/>
      <c r="CO122" s="998"/>
      <c r="CP122" s="1006" t="s">
        <v>399</v>
      </c>
      <c r="CQ122" s="1007"/>
      <c r="CR122" s="1007"/>
      <c r="CS122" s="1007"/>
      <c r="CT122" s="1007"/>
      <c r="CU122" s="1007"/>
      <c r="CV122" s="1007"/>
      <c r="CW122" s="1007"/>
      <c r="CX122" s="1007"/>
      <c r="CY122" s="1007"/>
      <c r="CZ122" s="1007"/>
      <c r="DA122" s="1007"/>
      <c r="DB122" s="1007"/>
      <c r="DC122" s="1007"/>
      <c r="DD122" s="1007"/>
      <c r="DE122" s="1007"/>
      <c r="DF122" s="1008"/>
      <c r="DG122" s="912">
        <v>319824</v>
      </c>
      <c r="DH122" s="913"/>
      <c r="DI122" s="913"/>
      <c r="DJ122" s="913"/>
      <c r="DK122" s="913"/>
      <c r="DL122" s="913">
        <v>1281753</v>
      </c>
      <c r="DM122" s="913"/>
      <c r="DN122" s="913"/>
      <c r="DO122" s="913"/>
      <c r="DP122" s="913"/>
      <c r="DQ122" s="913">
        <v>2897210</v>
      </c>
      <c r="DR122" s="913"/>
      <c r="DS122" s="913"/>
      <c r="DT122" s="913"/>
      <c r="DU122" s="913"/>
      <c r="DV122" s="914">
        <v>3.3</v>
      </c>
      <c r="DW122" s="914"/>
      <c r="DX122" s="914"/>
      <c r="DY122" s="914"/>
      <c r="DZ122" s="915"/>
    </row>
    <row r="123" spans="1:130" s="212" customFormat="1" ht="26.25" customHeight="1" x14ac:dyDescent="0.2">
      <c r="A123" s="1044"/>
      <c r="B123" s="936"/>
      <c r="C123" s="909" t="s">
        <v>442</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456</v>
      </c>
      <c r="BP123" s="992"/>
      <c r="BQ123" s="1050">
        <v>187779889</v>
      </c>
      <c r="BR123" s="1051"/>
      <c r="BS123" s="1051"/>
      <c r="BT123" s="1051"/>
      <c r="BU123" s="1051"/>
      <c r="BV123" s="1051">
        <v>184663837</v>
      </c>
      <c r="BW123" s="1051"/>
      <c r="BX123" s="1051"/>
      <c r="BY123" s="1051"/>
      <c r="BZ123" s="1051"/>
      <c r="CA123" s="1051">
        <v>175056842</v>
      </c>
      <c r="CB123" s="1051"/>
      <c r="CC123" s="1051"/>
      <c r="CD123" s="1051"/>
      <c r="CE123" s="1051"/>
      <c r="CF123" s="988"/>
      <c r="CG123" s="989"/>
      <c r="CH123" s="989"/>
      <c r="CI123" s="989"/>
      <c r="CJ123" s="990"/>
      <c r="CK123" s="996"/>
      <c r="CL123" s="997"/>
      <c r="CM123" s="997"/>
      <c r="CN123" s="997"/>
      <c r="CO123" s="998"/>
      <c r="CP123" s="1006" t="s">
        <v>401</v>
      </c>
      <c r="CQ123" s="1007"/>
      <c r="CR123" s="1007"/>
      <c r="CS123" s="1007"/>
      <c r="CT123" s="1007"/>
      <c r="CU123" s="1007"/>
      <c r="CV123" s="1007"/>
      <c r="CW123" s="1007"/>
      <c r="CX123" s="1007"/>
      <c r="CY123" s="1007"/>
      <c r="CZ123" s="1007"/>
      <c r="DA123" s="1007"/>
      <c r="DB123" s="1007"/>
      <c r="DC123" s="1007"/>
      <c r="DD123" s="1007"/>
      <c r="DE123" s="1007"/>
      <c r="DF123" s="1008"/>
      <c r="DG123" s="945">
        <v>84018</v>
      </c>
      <c r="DH123" s="946"/>
      <c r="DI123" s="946"/>
      <c r="DJ123" s="946"/>
      <c r="DK123" s="947"/>
      <c r="DL123" s="948">
        <v>89194</v>
      </c>
      <c r="DM123" s="946"/>
      <c r="DN123" s="946"/>
      <c r="DO123" s="946"/>
      <c r="DP123" s="947"/>
      <c r="DQ123" s="948">
        <v>115095</v>
      </c>
      <c r="DR123" s="946"/>
      <c r="DS123" s="946"/>
      <c r="DT123" s="946"/>
      <c r="DU123" s="947"/>
      <c r="DV123" s="949">
        <v>0.1</v>
      </c>
      <c r="DW123" s="950"/>
      <c r="DX123" s="950"/>
      <c r="DY123" s="950"/>
      <c r="DZ123" s="951"/>
    </row>
    <row r="124" spans="1:130" s="212" customFormat="1" ht="26.25" customHeight="1" thickBot="1" x14ac:dyDescent="0.25">
      <c r="A124" s="1044"/>
      <c r="B124" s="936"/>
      <c r="C124" s="909" t="s">
        <v>445</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457</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66.8</v>
      </c>
      <c r="BR124" s="1014"/>
      <c r="BS124" s="1014"/>
      <c r="BT124" s="1014"/>
      <c r="BU124" s="1014"/>
      <c r="BV124" s="1014">
        <v>68.099999999999994</v>
      </c>
      <c r="BW124" s="1014"/>
      <c r="BX124" s="1014"/>
      <c r="BY124" s="1014"/>
      <c r="BZ124" s="1014"/>
      <c r="CA124" s="1014">
        <v>68.2</v>
      </c>
      <c r="CB124" s="1014"/>
      <c r="CC124" s="1014"/>
      <c r="CD124" s="1014"/>
      <c r="CE124" s="1014"/>
      <c r="CF124" s="1015"/>
      <c r="CG124" s="1016"/>
      <c r="CH124" s="1016"/>
      <c r="CI124" s="1016"/>
      <c r="CJ124" s="1017"/>
      <c r="CK124" s="999"/>
      <c r="CL124" s="999"/>
      <c r="CM124" s="999"/>
      <c r="CN124" s="999"/>
      <c r="CO124" s="1000"/>
      <c r="CP124" s="1006" t="s">
        <v>458</v>
      </c>
      <c r="CQ124" s="1007"/>
      <c r="CR124" s="1007"/>
      <c r="CS124" s="1007"/>
      <c r="CT124" s="1007"/>
      <c r="CU124" s="1007"/>
      <c r="CV124" s="1007"/>
      <c r="CW124" s="1007"/>
      <c r="CX124" s="1007"/>
      <c r="CY124" s="1007"/>
      <c r="CZ124" s="1007"/>
      <c r="DA124" s="1007"/>
      <c r="DB124" s="1007"/>
      <c r="DC124" s="1007"/>
      <c r="DD124" s="1007"/>
      <c r="DE124" s="1007"/>
      <c r="DF124" s="1008"/>
      <c r="DG124" s="991">
        <v>79321</v>
      </c>
      <c r="DH124" s="973"/>
      <c r="DI124" s="973"/>
      <c r="DJ124" s="973"/>
      <c r="DK124" s="974"/>
      <c r="DL124" s="972">
        <v>30974</v>
      </c>
      <c r="DM124" s="973"/>
      <c r="DN124" s="973"/>
      <c r="DO124" s="973"/>
      <c r="DP124" s="974"/>
      <c r="DQ124" s="972">
        <v>8834</v>
      </c>
      <c r="DR124" s="973"/>
      <c r="DS124" s="973"/>
      <c r="DT124" s="973"/>
      <c r="DU124" s="974"/>
      <c r="DV124" s="975">
        <v>0</v>
      </c>
      <c r="DW124" s="976"/>
      <c r="DX124" s="976"/>
      <c r="DY124" s="976"/>
      <c r="DZ124" s="977"/>
    </row>
    <row r="125" spans="1:130" s="212" customFormat="1" ht="26.25" customHeight="1" x14ac:dyDescent="0.2">
      <c r="A125" s="1044"/>
      <c r="B125" s="936"/>
      <c r="C125" s="909" t="s">
        <v>447</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459</v>
      </c>
      <c r="CL125" s="994"/>
      <c r="CM125" s="994"/>
      <c r="CN125" s="994"/>
      <c r="CO125" s="995"/>
      <c r="CP125" s="916" t="s">
        <v>460</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449</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16858</v>
      </c>
      <c r="AB126" s="946"/>
      <c r="AC126" s="946"/>
      <c r="AD126" s="946"/>
      <c r="AE126" s="947"/>
      <c r="AF126" s="948">
        <v>16858</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461</v>
      </c>
      <c r="CQ126" s="910"/>
      <c r="CR126" s="910"/>
      <c r="CS126" s="910"/>
      <c r="CT126" s="910"/>
      <c r="CU126" s="910"/>
      <c r="CV126" s="910"/>
      <c r="CW126" s="910"/>
      <c r="CX126" s="910"/>
      <c r="CY126" s="910"/>
      <c r="CZ126" s="910"/>
      <c r="DA126" s="910"/>
      <c r="DB126" s="910"/>
      <c r="DC126" s="910"/>
      <c r="DD126" s="910"/>
      <c r="DE126" s="910"/>
      <c r="DF126" s="911"/>
      <c r="DG126" s="912">
        <v>652872</v>
      </c>
      <c r="DH126" s="913"/>
      <c r="DI126" s="913"/>
      <c r="DJ126" s="913"/>
      <c r="DK126" s="913"/>
      <c r="DL126" s="913">
        <v>655380</v>
      </c>
      <c r="DM126" s="913"/>
      <c r="DN126" s="913"/>
      <c r="DO126" s="913"/>
      <c r="DP126" s="913"/>
      <c r="DQ126" s="913">
        <v>652891</v>
      </c>
      <c r="DR126" s="913"/>
      <c r="DS126" s="913"/>
      <c r="DT126" s="913"/>
      <c r="DU126" s="913"/>
      <c r="DV126" s="914">
        <v>0.7</v>
      </c>
      <c r="DW126" s="914"/>
      <c r="DX126" s="914"/>
      <c r="DY126" s="914"/>
      <c r="DZ126" s="915"/>
    </row>
    <row r="127" spans="1:130" s="212" customFormat="1" ht="26.25" customHeight="1" x14ac:dyDescent="0.2">
      <c r="A127" s="1045"/>
      <c r="B127" s="938"/>
      <c r="C127" s="960" t="s">
        <v>462</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463</v>
      </c>
      <c r="AY127" s="1019"/>
      <c r="AZ127" s="1019"/>
      <c r="BA127" s="1019"/>
      <c r="BB127" s="1019"/>
      <c r="BC127" s="1019"/>
      <c r="BD127" s="1019"/>
      <c r="BE127" s="1020"/>
      <c r="BF127" s="1021" t="s">
        <v>464</v>
      </c>
      <c r="BG127" s="1019"/>
      <c r="BH127" s="1019"/>
      <c r="BI127" s="1019"/>
      <c r="BJ127" s="1019"/>
      <c r="BK127" s="1019"/>
      <c r="BL127" s="1020"/>
      <c r="BM127" s="1021" t="s">
        <v>465</v>
      </c>
      <c r="BN127" s="1019"/>
      <c r="BO127" s="1019"/>
      <c r="BP127" s="1019"/>
      <c r="BQ127" s="1019"/>
      <c r="BR127" s="1019"/>
      <c r="BS127" s="1020"/>
      <c r="BT127" s="1021" t="s">
        <v>466</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467</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468</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469</v>
      </c>
      <c r="X128" s="1030"/>
      <c r="Y128" s="1030"/>
      <c r="Z128" s="1031"/>
      <c r="AA128" s="1032">
        <v>96896</v>
      </c>
      <c r="AB128" s="1033"/>
      <c r="AC128" s="1033"/>
      <c r="AD128" s="1033"/>
      <c r="AE128" s="1034"/>
      <c r="AF128" s="1035">
        <v>129644</v>
      </c>
      <c r="AG128" s="1033"/>
      <c r="AH128" s="1033"/>
      <c r="AI128" s="1033"/>
      <c r="AJ128" s="1034"/>
      <c r="AK128" s="1035">
        <v>64516</v>
      </c>
      <c r="AL128" s="1033"/>
      <c r="AM128" s="1033"/>
      <c r="AN128" s="1033"/>
      <c r="AO128" s="1034"/>
      <c r="AP128" s="1036"/>
      <c r="AQ128" s="1037"/>
      <c r="AR128" s="1037"/>
      <c r="AS128" s="1037"/>
      <c r="AT128" s="1038"/>
      <c r="AU128" s="214"/>
      <c r="AV128" s="214"/>
      <c r="AW128" s="214"/>
      <c r="AX128" s="883" t="s">
        <v>470</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471</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472</v>
      </c>
      <c r="X129" s="1058"/>
      <c r="Y129" s="1058"/>
      <c r="Z129" s="1059"/>
      <c r="AA129" s="945">
        <v>99165011</v>
      </c>
      <c r="AB129" s="946"/>
      <c r="AC129" s="946"/>
      <c r="AD129" s="946"/>
      <c r="AE129" s="947"/>
      <c r="AF129" s="948">
        <v>100485007</v>
      </c>
      <c r="AG129" s="946"/>
      <c r="AH129" s="946"/>
      <c r="AI129" s="946"/>
      <c r="AJ129" s="947"/>
      <c r="AK129" s="948">
        <v>101928418</v>
      </c>
      <c r="AL129" s="946"/>
      <c r="AM129" s="946"/>
      <c r="AN129" s="946"/>
      <c r="AO129" s="947"/>
      <c r="AP129" s="1060"/>
      <c r="AQ129" s="1061"/>
      <c r="AR129" s="1061"/>
      <c r="AS129" s="1061"/>
      <c r="AT129" s="1062"/>
      <c r="AU129" s="215"/>
      <c r="AV129" s="215"/>
      <c r="AW129" s="215"/>
      <c r="AX129" s="1052" t="s">
        <v>473</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474</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475</v>
      </c>
      <c r="X130" s="1058"/>
      <c r="Y130" s="1058"/>
      <c r="Z130" s="1059"/>
      <c r="AA130" s="945">
        <v>14287962</v>
      </c>
      <c r="AB130" s="946"/>
      <c r="AC130" s="946"/>
      <c r="AD130" s="946"/>
      <c r="AE130" s="947"/>
      <c r="AF130" s="948">
        <v>14082851</v>
      </c>
      <c r="AG130" s="946"/>
      <c r="AH130" s="946"/>
      <c r="AI130" s="946"/>
      <c r="AJ130" s="947"/>
      <c r="AK130" s="948">
        <v>13795236</v>
      </c>
      <c r="AL130" s="946"/>
      <c r="AM130" s="946"/>
      <c r="AN130" s="946"/>
      <c r="AO130" s="947"/>
      <c r="AP130" s="1060"/>
      <c r="AQ130" s="1061"/>
      <c r="AR130" s="1061"/>
      <c r="AS130" s="1061"/>
      <c r="AT130" s="1062"/>
      <c r="AU130" s="215"/>
      <c r="AV130" s="215"/>
      <c r="AW130" s="215"/>
      <c r="AX130" s="1052" t="s">
        <v>476</v>
      </c>
      <c r="AY130" s="910"/>
      <c r="AZ130" s="910"/>
      <c r="BA130" s="910"/>
      <c r="BB130" s="910"/>
      <c r="BC130" s="910"/>
      <c r="BD130" s="910"/>
      <c r="BE130" s="911"/>
      <c r="BF130" s="1088">
        <v>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477</v>
      </c>
      <c r="X131" s="1095"/>
      <c r="Y131" s="1095"/>
      <c r="Z131" s="1096"/>
      <c r="AA131" s="991">
        <v>84877049</v>
      </c>
      <c r="AB131" s="973"/>
      <c r="AC131" s="973"/>
      <c r="AD131" s="973"/>
      <c r="AE131" s="974"/>
      <c r="AF131" s="972">
        <v>86402156</v>
      </c>
      <c r="AG131" s="973"/>
      <c r="AH131" s="973"/>
      <c r="AI131" s="973"/>
      <c r="AJ131" s="974"/>
      <c r="AK131" s="972">
        <v>88133182</v>
      </c>
      <c r="AL131" s="973"/>
      <c r="AM131" s="973"/>
      <c r="AN131" s="973"/>
      <c r="AO131" s="974"/>
      <c r="AP131" s="1097"/>
      <c r="AQ131" s="1098"/>
      <c r="AR131" s="1098"/>
      <c r="AS131" s="1098"/>
      <c r="AT131" s="1099"/>
      <c r="AU131" s="215"/>
      <c r="AV131" s="215"/>
      <c r="AW131" s="215"/>
      <c r="AX131" s="1070" t="s">
        <v>478</v>
      </c>
      <c r="AY131" s="713"/>
      <c r="AZ131" s="713"/>
      <c r="BA131" s="713"/>
      <c r="BB131" s="713"/>
      <c r="BC131" s="713"/>
      <c r="BD131" s="713"/>
      <c r="BE131" s="1023"/>
      <c r="BF131" s="1071">
        <v>68.2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479</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480</v>
      </c>
      <c r="W132" s="1081"/>
      <c r="X132" s="1081"/>
      <c r="Y132" s="1081"/>
      <c r="Z132" s="1082"/>
      <c r="AA132" s="1083">
        <v>7.063993236</v>
      </c>
      <c r="AB132" s="1084"/>
      <c r="AC132" s="1084"/>
      <c r="AD132" s="1084"/>
      <c r="AE132" s="1085"/>
      <c r="AF132" s="1086">
        <v>5.4732731440000002</v>
      </c>
      <c r="AG132" s="1084"/>
      <c r="AH132" s="1084"/>
      <c r="AI132" s="1084"/>
      <c r="AJ132" s="1085"/>
      <c r="AK132" s="1086">
        <v>8.7018380979999996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481</v>
      </c>
      <c r="W133" s="1064"/>
      <c r="X133" s="1064"/>
      <c r="Y133" s="1064"/>
      <c r="Z133" s="1065"/>
      <c r="AA133" s="1066">
        <v>7</v>
      </c>
      <c r="AB133" s="1067"/>
      <c r="AC133" s="1067"/>
      <c r="AD133" s="1067"/>
      <c r="AE133" s="1068"/>
      <c r="AF133" s="1066">
        <v>6.4</v>
      </c>
      <c r="AG133" s="1067"/>
      <c r="AH133" s="1067"/>
      <c r="AI133" s="1067"/>
      <c r="AJ133" s="1068"/>
      <c r="AK133" s="1066">
        <v>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8DvfkJYNMMUdy6wEOghZ99szfmgU27OlQuYBaEt37qCX1lV6KwLVYk8LtQ2WZ0G3BdYUahQ5kIfYNXuuDudsyQ==" saltValue="zf0oml5K7Gs2rqRI+eVHK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482</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0/Iykt4g3dugEghDCUv9wdO561LU5SyHHwADnNXaBehj01Lc3XZNa9UwZddSr76BJaQA1uw9kZHWY6ACkxUzCg==" saltValue="WXIR4z+Ba4XNtnzNU1HD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RtErlpr9bUz1t6fXBrCVka7dLTXq2nv8zzAlfIWX6+WqaRfJ2NXbK4TXlDKfhaFC9HjEb0s8q8sO5HoC2dPTA==" saltValue="yWflsj1xOacwwy3uD5Hxg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484</v>
      </c>
      <c r="AL6" s="248"/>
      <c r="AM6" s="248"/>
      <c r="AN6" s="248"/>
    </row>
    <row r="7" spans="1:46" ht="13.5" customHeight="1" x14ac:dyDescent="0.2">
      <c r="A7" s="247"/>
      <c r="AK7" s="250"/>
      <c r="AL7" s="251"/>
      <c r="AM7" s="251"/>
      <c r="AN7" s="252"/>
      <c r="AO7" s="1101" t="s">
        <v>485</v>
      </c>
      <c r="AP7" s="253"/>
      <c r="AQ7" s="254" t="s">
        <v>486</v>
      </c>
      <c r="AR7" s="255"/>
    </row>
    <row r="8" spans="1:46" ht="13.2" x14ac:dyDescent="0.2">
      <c r="A8" s="247"/>
      <c r="AK8" s="256"/>
      <c r="AL8" s="257"/>
      <c r="AM8" s="257"/>
      <c r="AN8" s="258"/>
      <c r="AO8" s="1102"/>
      <c r="AP8" s="259" t="s">
        <v>487</v>
      </c>
      <c r="AQ8" s="260" t="s">
        <v>488</v>
      </c>
      <c r="AR8" s="261" t="s">
        <v>489</v>
      </c>
    </row>
    <row r="9" spans="1:46" ht="13.2" x14ac:dyDescent="0.2">
      <c r="A9" s="247"/>
      <c r="AK9" s="1103" t="s">
        <v>490</v>
      </c>
      <c r="AL9" s="1104"/>
      <c r="AM9" s="1104"/>
      <c r="AN9" s="1105"/>
      <c r="AO9" s="262">
        <v>34481209</v>
      </c>
      <c r="AP9" s="262">
        <v>82558</v>
      </c>
      <c r="AQ9" s="263">
        <v>69190</v>
      </c>
      <c r="AR9" s="264">
        <v>19.3</v>
      </c>
    </row>
    <row r="10" spans="1:46" ht="13.5" customHeight="1" x14ac:dyDescent="0.2">
      <c r="A10" s="247"/>
      <c r="AK10" s="1103" t="s">
        <v>491</v>
      </c>
      <c r="AL10" s="1104"/>
      <c r="AM10" s="1104"/>
      <c r="AN10" s="1105"/>
      <c r="AO10" s="265">
        <v>267</v>
      </c>
      <c r="AP10" s="265">
        <v>1</v>
      </c>
      <c r="AQ10" s="266">
        <v>1817</v>
      </c>
      <c r="AR10" s="267">
        <v>-99.9</v>
      </c>
    </row>
    <row r="11" spans="1:46" ht="13.5" customHeight="1" x14ac:dyDescent="0.2">
      <c r="A11" s="247"/>
      <c r="AK11" s="1103" t="s">
        <v>492</v>
      </c>
      <c r="AL11" s="1104"/>
      <c r="AM11" s="1104"/>
      <c r="AN11" s="1105"/>
      <c r="AO11" s="265" t="s">
        <v>493</v>
      </c>
      <c r="AP11" s="265" t="s">
        <v>493</v>
      </c>
      <c r="AQ11" s="266">
        <v>711</v>
      </c>
      <c r="AR11" s="267" t="s">
        <v>493</v>
      </c>
    </row>
    <row r="12" spans="1:46" ht="13.5" customHeight="1" x14ac:dyDescent="0.2">
      <c r="A12" s="247"/>
      <c r="AK12" s="1103" t="s">
        <v>494</v>
      </c>
      <c r="AL12" s="1104"/>
      <c r="AM12" s="1104"/>
      <c r="AN12" s="1105"/>
      <c r="AO12" s="265" t="s">
        <v>493</v>
      </c>
      <c r="AP12" s="265" t="s">
        <v>493</v>
      </c>
      <c r="AQ12" s="266">
        <v>19</v>
      </c>
      <c r="AR12" s="267" t="s">
        <v>493</v>
      </c>
    </row>
    <row r="13" spans="1:46" ht="13.5" customHeight="1" x14ac:dyDescent="0.2">
      <c r="A13" s="247"/>
      <c r="AK13" s="1103" t="s">
        <v>495</v>
      </c>
      <c r="AL13" s="1104"/>
      <c r="AM13" s="1104"/>
      <c r="AN13" s="1105"/>
      <c r="AO13" s="265">
        <v>944703</v>
      </c>
      <c r="AP13" s="265">
        <v>2262</v>
      </c>
      <c r="AQ13" s="266">
        <v>2094</v>
      </c>
      <c r="AR13" s="267">
        <v>8</v>
      </c>
    </row>
    <row r="14" spans="1:46" ht="13.5" customHeight="1" x14ac:dyDescent="0.2">
      <c r="A14" s="247"/>
      <c r="AK14" s="1103" t="s">
        <v>496</v>
      </c>
      <c r="AL14" s="1104"/>
      <c r="AM14" s="1104"/>
      <c r="AN14" s="1105"/>
      <c r="AO14" s="265">
        <v>33859</v>
      </c>
      <c r="AP14" s="265">
        <v>81</v>
      </c>
      <c r="AQ14" s="266">
        <v>1351</v>
      </c>
      <c r="AR14" s="267">
        <v>-94</v>
      </c>
    </row>
    <row r="15" spans="1:46" ht="13.5" customHeight="1" x14ac:dyDescent="0.2">
      <c r="A15" s="247"/>
      <c r="AK15" s="1106" t="s">
        <v>497</v>
      </c>
      <c r="AL15" s="1107"/>
      <c r="AM15" s="1107"/>
      <c r="AN15" s="1108"/>
      <c r="AO15" s="265">
        <v>-1730778</v>
      </c>
      <c r="AP15" s="265">
        <v>-4144</v>
      </c>
      <c r="AQ15" s="266">
        <v>-3935</v>
      </c>
      <c r="AR15" s="267">
        <v>5.3</v>
      </c>
    </row>
    <row r="16" spans="1:46" ht="13.2" x14ac:dyDescent="0.2">
      <c r="A16" s="247"/>
      <c r="AK16" s="1106" t="s">
        <v>177</v>
      </c>
      <c r="AL16" s="1107"/>
      <c r="AM16" s="1107"/>
      <c r="AN16" s="1108"/>
      <c r="AO16" s="265">
        <v>33729260</v>
      </c>
      <c r="AP16" s="265">
        <v>80758</v>
      </c>
      <c r="AQ16" s="266">
        <v>71247</v>
      </c>
      <c r="AR16" s="267">
        <v>13.3</v>
      </c>
    </row>
    <row r="17" spans="1:46" ht="13.2" x14ac:dyDescent="0.2">
      <c r="A17" s="247"/>
    </row>
    <row r="18" spans="1:46" ht="13.2" x14ac:dyDescent="0.2">
      <c r="A18" s="247"/>
      <c r="AQ18" s="268"/>
      <c r="AR18" s="268"/>
    </row>
    <row r="19" spans="1:46" ht="13.2" x14ac:dyDescent="0.2">
      <c r="A19" s="247"/>
      <c r="AK19" s="243" t="s">
        <v>498</v>
      </c>
    </row>
    <row r="20" spans="1:46" ht="13.2" x14ac:dyDescent="0.2">
      <c r="A20" s="247"/>
      <c r="AK20" s="269"/>
      <c r="AL20" s="270"/>
      <c r="AM20" s="270"/>
      <c r="AN20" s="271"/>
      <c r="AO20" s="272" t="s">
        <v>499</v>
      </c>
      <c r="AP20" s="273" t="s">
        <v>500</v>
      </c>
      <c r="AQ20" s="274" t="s">
        <v>501</v>
      </c>
      <c r="AR20" s="275"/>
    </row>
    <row r="21" spans="1:46" s="248" customFormat="1" ht="13.2" x14ac:dyDescent="0.2">
      <c r="A21" s="276"/>
      <c r="AK21" s="1109" t="s">
        <v>502</v>
      </c>
      <c r="AL21" s="1110"/>
      <c r="AM21" s="1110"/>
      <c r="AN21" s="1111"/>
      <c r="AO21" s="277">
        <v>7.5</v>
      </c>
      <c r="AP21" s="278">
        <v>6.59</v>
      </c>
      <c r="AQ21" s="279">
        <v>0.91</v>
      </c>
      <c r="AS21" s="280"/>
      <c r="AT21" s="276"/>
    </row>
    <row r="22" spans="1:46" s="248" customFormat="1" ht="13.2" x14ac:dyDescent="0.2">
      <c r="A22" s="276"/>
      <c r="AK22" s="1109" t="s">
        <v>503</v>
      </c>
      <c r="AL22" s="1110"/>
      <c r="AM22" s="1110"/>
      <c r="AN22" s="1111"/>
      <c r="AO22" s="281">
        <v>100.2</v>
      </c>
      <c r="AP22" s="282">
        <v>99.2</v>
      </c>
      <c r="AQ22" s="283">
        <v>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504</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506</v>
      </c>
      <c r="AL29" s="248"/>
      <c r="AM29" s="248"/>
      <c r="AN29" s="248"/>
      <c r="AS29" s="290"/>
    </row>
    <row r="30" spans="1:46" ht="13.5" customHeight="1" x14ac:dyDescent="0.2">
      <c r="A30" s="247"/>
      <c r="AK30" s="250"/>
      <c r="AL30" s="251"/>
      <c r="AM30" s="251"/>
      <c r="AN30" s="252"/>
      <c r="AO30" s="1101" t="s">
        <v>485</v>
      </c>
      <c r="AP30" s="253"/>
      <c r="AQ30" s="254" t="s">
        <v>486</v>
      </c>
      <c r="AR30" s="255"/>
    </row>
    <row r="31" spans="1:46" ht="13.2" x14ac:dyDescent="0.2">
      <c r="A31" s="247"/>
      <c r="AK31" s="256"/>
      <c r="AL31" s="257"/>
      <c r="AM31" s="257"/>
      <c r="AN31" s="258"/>
      <c r="AO31" s="1102"/>
      <c r="AP31" s="259" t="s">
        <v>487</v>
      </c>
      <c r="AQ31" s="260" t="s">
        <v>488</v>
      </c>
      <c r="AR31" s="261" t="s">
        <v>489</v>
      </c>
    </row>
    <row r="32" spans="1:46" ht="27" customHeight="1" x14ac:dyDescent="0.2">
      <c r="A32" s="247"/>
      <c r="AK32" s="1117" t="s">
        <v>507</v>
      </c>
      <c r="AL32" s="1118"/>
      <c r="AM32" s="1118"/>
      <c r="AN32" s="1119"/>
      <c r="AO32" s="291">
        <v>18381069</v>
      </c>
      <c r="AP32" s="291">
        <v>44010</v>
      </c>
      <c r="AQ32" s="292">
        <v>37151</v>
      </c>
      <c r="AR32" s="293">
        <v>18.5</v>
      </c>
    </row>
    <row r="33" spans="1:46" ht="13.5" customHeight="1" x14ac:dyDescent="0.2">
      <c r="A33" s="247"/>
      <c r="AK33" s="1117" t="s">
        <v>508</v>
      </c>
      <c r="AL33" s="1118"/>
      <c r="AM33" s="1118"/>
      <c r="AN33" s="1119"/>
      <c r="AO33" s="291" t="s">
        <v>493</v>
      </c>
      <c r="AP33" s="291" t="s">
        <v>493</v>
      </c>
      <c r="AQ33" s="292">
        <v>1</v>
      </c>
      <c r="AR33" s="293" t="s">
        <v>493</v>
      </c>
    </row>
    <row r="34" spans="1:46" ht="27" customHeight="1" x14ac:dyDescent="0.2">
      <c r="A34" s="247"/>
      <c r="AK34" s="1117" t="s">
        <v>509</v>
      </c>
      <c r="AL34" s="1118"/>
      <c r="AM34" s="1118"/>
      <c r="AN34" s="1119"/>
      <c r="AO34" s="291">
        <v>66667</v>
      </c>
      <c r="AP34" s="291">
        <v>160</v>
      </c>
      <c r="AQ34" s="292">
        <v>48</v>
      </c>
      <c r="AR34" s="293">
        <v>233.3</v>
      </c>
    </row>
    <row r="35" spans="1:46" ht="27" customHeight="1" x14ac:dyDescent="0.2">
      <c r="A35" s="247"/>
      <c r="AK35" s="1117" t="s">
        <v>510</v>
      </c>
      <c r="AL35" s="1118"/>
      <c r="AM35" s="1118"/>
      <c r="AN35" s="1119"/>
      <c r="AO35" s="291">
        <v>3072690</v>
      </c>
      <c r="AP35" s="291">
        <v>7357</v>
      </c>
      <c r="AQ35" s="292">
        <v>8181</v>
      </c>
      <c r="AR35" s="293">
        <v>-10.1</v>
      </c>
    </row>
    <row r="36" spans="1:46" ht="27" customHeight="1" x14ac:dyDescent="0.2">
      <c r="A36" s="247"/>
      <c r="AK36" s="1117" t="s">
        <v>511</v>
      </c>
      <c r="AL36" s="1118"/>
      <c r="AM36" s="1118"/>
      <c r="AN36" s="1119"/>
      <c r="AO36" s="291">
        <v>8533</v>
      </c>
      <c r="AP36" s="291">
        <v>20</v>
      </c>
      <c r="AQ36" s="292">
        <v>473</v>
      </c>
      <c r="AR36" s="293">
        <v>-95.8</v>
      </c>
    </row>
    <row r="37" spans="1:46" ht="13.5" customHeight="1" x14ac:dyDescent="0.2">
      <c r="A37" s="247"/>
      <c r="AK37" s="1117" t="s">
        <v>512</v>
      </c>
      <c r="AL37" s="1118"/>
      <c r="AM37" s="1118"/>
      <c r="AN37" s="1119"/>
      <c r="AO37" s="291" t="s">
        <v>493</v>
      </c>
      <c r="AP37" s="291" t="s">
        <v>493</v>
      </c>
      <c r="AQ37" s="292">
        <v>499</v>
      </c>
      <c r="AR37" s="293" t="s">
        <v>493</v>
      </c>
    </row>
    <row r="38" spans="1:46" ht="27" customHeight="1" x14ac:dyDescent="0.2">
      <c r="A38" s="247"/>
      <c r="AK38" s="1120" t="s">
        <v>513</v>
      </c>
      <c r="AL38" s="1121"/>
      <c r="AM38" s="1121"/>
      <c r="AN38" s="1122"/>
      <c r="AO38" s="294" t="s">
        <v>493</v>
      </c>
      <c r="AP38" s="294" t="s">
        <v>493</v>
      </c>
      <c r="AQ38" s="295">
        <v>1</v>
      </c>
      <c r="AR38" s="283" t="s">
        <v>493</v>
      </c>
      <c r="AS38" s="290"/>
    </row>
    <row r="39" spans="1:46" ht="13.2" x14ac:dyDescent="0.2">
      <c r="A39" s="247"/>
      <c r="AK39" s="1120" t="s">
        <v>514</v>
      </c>
      <c r="AL39" s="1121"/>
      <c r="AM39" s="1121"/>
      <c r="AN39" s="1122"/>
      <c r="AO39" s="291">
        <v>-64516</v>
      </c>
      <c r="AP39" s="291">
        <v>-154</v>
      </c>
      <c r="AQ39" s="292">
        <v>-8269</v>
      </c>
      <c r="AR39" s="293">
        <v>-98.1</v>
      </c>
      <c r="AS39" s="290"/>
    </row>
    <row r="40" spans="1:46" ht="27" customHeight="1" x14ac:dyDescent="0.2">
      <c r="A40" s="247"/>
      <c r="AK40" s="1117" t="s">
        <v>515</v>
      </c>
      <c r="AL40" s="1118"/>
      <c r="AM40" s="1118"/>
      <c r="AN40" s="1119"/>
      <c r="AO40" s="291">
        <v>-13795236</v>
      </c>
      <c r="AP40" s="291">
        <v>-33030</v>
      </c>
      <c r="AQ40" s="292">
        <v>-27482</v>
      </c>
      <c r="AR40" s="293">
        <v>20.2</v>
      </c>
      <c r="AS40" s="290"/>
    </row>
    <row r="41" spans="1:46" ht="13.2" x14ac:dyDescent="0.2">
      <c r="A41" s="247"/>
      <c r="AK41" s="1123" t="s">
        <v>287</v>
      </c>
      <c r="AL41" s="1124"/>
      <c r="AM41" s="1124"/>
      <c r="AN41" s="1125"/>
      <c r="AO41" s="291">
        <v>7669207</v>
      </c>
      <c r="AP41" s="291">
        <v>18362</v>
      </c>
      <c r="AQ41" s="292">
        <v>10602</v>
      </c>
      <c r="AR41" s="293">
        <v>73.2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516</v>
      </c>
    </row>
    <row r="48" spans="1:46" ht="13.2" x14ac:dyDescent="0.2">
      <c r="A48" s="247"/>
      <c r="AK48" s="301" t="s">
        <v>517</v>
      </c>
      <c r="AL48" s="301"/>
      <c r="AM48" s="301"/>
      <c r="AN48" s="301"/>
      <c r="AO48" s="301"/>
      <c r="AP48" s="301"/>
      <c r="AQ48" s="302"/>
      <c r="AR48" s="301"/>
    </row>
    <row r="49" spans="1:44" ht="13.5" customHeight="1" x14ac:dyDescent="0.2">
      <c r="A49" s="247"/>
      <c r="AK49" s="303"/>
      <c r="AL49" s="304"/>
      <c r="AM49" s="1112" t="s">
        <v>485</v>
      </c>
      <c r="AN49" s="1114" t="s">
        <v>518</v>
      </c>
      <c r="AO49" s="1115"/>
      <c r="AP49" s="1115"/>
      <c r="AQ49" s="1115"/>
      <c r="AR49" s="1116"/>
    </row>
    <row r="50" spans="1:44" ht="13.2" x14ac:dyDescent="0.2">
      <c r="A50" s="247"/>
      <c r="AK50" s="305"/>
      <c r="AL50" s="306"/>
      <c r="AM50" s="1113"/>
      <c r="AN50" s="307" t="s">
        <v>519</v>
      </c>
      <c r="AO50" s="308" t="s">
        <v>520</v>
      </c>
      <c r="AP50" s="309" t="s">
        <v>521</v>
      </c>
      <c r="AQ50" s="310" t="s">
        <v>522</v>
      </c>
      <c r="AR50" s="311" t="s">
        <v>523</v>
      </c>
    </row>
    <row r="51" spans="1:44" ht="13.2" x14ac:dyDescent="0.2">
      <c r="A51" s="247"/>
      <c r="AK51" s="303" t="s">
        <v>524</v>
      </c>
      <c r="AL51" s="304"/>
      <c r="AM51" s="312">
        <v>23330126</v>
      </c>
      <c r="AN51" s="313">
        <v>54732</v>
      </c>
      <c r="AO51" s="314">
        <v>49.9</v>
      </c>
      <c r="AP51" s="315">
        <v>52191</v>
      </c>
      <c r="AQ51" s="316">
        <v>0.7</v>
      </c>
      <c r="AR51" s="317">
        <v>49.2</v>
      </c>
    </row>
    <row r="52" spans="1:44" ht="13.2" x14ac:dyDescent="0.2">
      <c r="A52" s="247"/>
      <c r="AK52" s="318"/>
      <c r="AL52" s="319" t="s">
        <v>525</v>
      </c>
      <c r="AM52" s="320">
        <v>14921508</v>
      </c>
      <c r="AN52" s="321">
        <v>35006</v>
      </c>
      <c r="AO52" s="322">
        <v>61.2</v>
      </c>
      <c r="AP52" s="323">
        <v>26807</v>
      </c>
      <c r="AQ52" s="324">
        <v>1.8</v>
      </c>
      <c r="AR52" s="325">
        <v>59.4</v>
      </c>
    </row>
    <row r="53" spans="1:44" ht="13.2" x14ac:dyDescent="0.2">
      <c r="A53" s="247"/>
      <c r="AK53" s="303" t="s">
        <v>526</v>
      </c>
      <c r="AL53" s="304"/>
      <c r="AM53" s="312">
        <v>21977934</v>
      </c>
      <c r="AN53" s="313">
        <v>51784</v>
      </c>
      <c r="AO53" s="314">
        <v>-5.4</v>
      </c>
      <c r="AP53" s="315">
        <v>48105</v>
      </c>
      <c r="AQ53" s="316">
        <v>-7.8</v>
      </c>
      <c r="AR53" s="317">
        <v>2.4</v>
      </c>
    </row>
    <row r="54" spans="1:44" ht="13.2" x14ac:dyDescent="0.2">
      <c r="A54" s="247"/>
      <c r="AK54" s="318"/>
      <c r="AL54" s="319" t="s">
        <v>525</v>
      </c>
      <c r="AM54" s="320">
        <v>11263906</v>
      </c>
      <c r="AN54" s="321">
        <v>26540</v>
      </c>
      <c r="AO54" s="322">
        <v>-24.2</v>
      </c>
      <c r="AP54" s="323">
        <v>24072</v>
      </c>
      <c r="AQ54" s="324">
        <v>-10.199999999999999</v>
      </c>
      <c r="AR54" s="325">
        <v>-14</v>
      </c>
    </row>
    <row r="55" spans="1:44" ht="13.2" x14ac:dyDescent="0.2">
      <c r="A55" s="247"/>
      <c r="AK55" s="303" t="s">
        <v>527</v>
      </c>
      <c r="AL55" s="304"/>
      <c r="AM55" s="312">
        <v>15108574</v>
      </c>
      <c r="AN55" s="313">
        <v>35766</v>
      </c>
      <c r="AO55" s="314">
        <v>-30.9</v>
      </c>
      <c r="AP55" s="315">
        <v>47446</v>
      </c>
      <c r="AQ55" s="316">
        <v>-1.4</v>
      </c>
      <c r="AR55" s="317">
        <v>-29.5</v>
      </c>
    </row>
    <row r="56" spans="1:44" ht="13.2" x14ac:dyDescent="0.2">
      <c r="A56" s="247"/>
      <c r="AK56" s="318"/>
      <c r="AL56" s="319" t="s">
        <v>525</v>
      </c>
      <c r="AM56" s="320">
        <v>8506426</v>
      </c>
      <c r="AN56" s="321">
        <v>20137</v>
      </c>
      <c r="AO56" s="322">
        <v>-24.1</v>
      </c>
      <c r="AP56" s="323">
        <v>24371</v>
      </c>
      <c r="AQ56" s="324">
        <v>1.2</v>
      </c>
      <c r="AR56" s="325">
        <v>-25.3</v>
      </c>
    </row>
    <row r="57" spans="1:44" ht="13.2" x14ac:dyDescent="0.2">
      <c r="A57" s="247"/>
      <c r="AK57" s="303" t="s">
        <v>528</v>
      </c>
      <c r="AL57" s="304"/>
      <c r="AM57" s="312">
        <v>21921493</v>
      </c>
      <c r="AN57" s="313">
        <v>52226</v>
      </c>
      <c r="AO57" s="314">
        <v>46</v>
      </c>
      <c r="AP57" s="315">
        <v>48387</v>
      </c>
      <c r="AQ57" s="316">
        <v>2</v>
      </c>
      <c r="AR57" s="317">
        <v>44</v>
      </c>
    </row>
    <row r="58" spans="1:44" ht="13.2" x14ac:dyDescent="0.2">
      <c r="A58" s="247"/>
      <c r="AK58" s="318"/>
      <c r="AL58" s="319" t="s">
        <v>525</v>
      </c>
      <c r="AM58" s="320">
        <v>15113282</v>
      </c>
      <c r="AN58" s="321">
        <v>36006</v>
      </c>
      <c r="AO58" s="322">
        <v>78.8</v>
      </c>
      <c r="AP58" s="323">
        <v>25592</v>
      </c>
      <c r="AQ58" s="324">
        <v>5</v>
      </c>
      <c r="AR58" s="325">
        <v>73.8</v>
      </c>
    </row>
    <row r="59" spans="1:44" ht="13.2" x14ac:dyDescent="0.2">
      <c r="A59" s="247"/>
      <c r="AK59" s="303" t="s">
        <v>529</v>
      </c>
      <c r="AL59" s="304"/>
      <c r="AM59" s="312">
        <v>11425898</v>
      </c>
      <c r="AN59" s="313">
        <v>27357</v>
      </c>
      <c r="AO59" s="314">
        <v>-47.6</v>
      </c>
      <c r="AP59" s="315">
        <v>49684</v>
      </c>
      <c r="AQ59" s="316">
        <v>2.7</v>
      </c>
      <c r="AR59" s="317">
        <v>-50.3</v>
      </c>
    </row>
    <row r="60" spans="1:44" ht="13.2" x14ac:dyDescent="0.2">
      <c r="A60" s="247"/>
      <c r="AK60" s="318"/>
      <c r="AL60" s="319" t="s">
        <v>525</v>
      </c>
      <c r="AM60" s="320">
        <v>7681034</v>
      </c>
      <c r="AN60" s="321">
        <v>18391</v>
      </c>
      <c r="AO60" s="322">
        <v>-48.9</v>
      </c>
      <c r="AP60" s="323">
        <v>28303</v>
      </c>
      <c r="AQ60" s="324">
        <v>10.6</v>
      </c>
      <c r="AR60" s="325">
        <v>-59.5</v>
      </c>
    </row>
    <row r="61" spans="1:44" ht="13.2" x14ac:dyDescent="0.2">
      <c r="A61" s="247"/>
      <c r="AK61" s="303" t="s">
        <v>530</v>
      </c>
      <c r="AL61" s="326"/>
      <c r="AM61" s="312">
        <v>18752805</v>
      </c>
      <c r="AN61" s="313">
        <v>44373</v>
      </c>
      <c r="AO61" s="314">
        <v>2.4</v>
      </c>
      <c r="AP61" s="315">
        <v>49163</v>
      </c>
      <c r="AQ61" s="327">
        <v>-0.8</v>
      </c>
      <c r="AR61" s="317">
        <v>3.2</v>
      </c>
    </row>
    <row r="62" spans="1:44" ht="13.2" x14ac:dyDescent="0.2">
      <c r="A62" s="247"/>
      <c r="AK62" s="318"/>
      <c r="AL62" s="319" t="s">
        <v>525</v>
      </c>
      <c r="AM62" s="320">
        <v>11497231</v>
      </c>
      <c r="AN62" s="321">
        <v>27216</v>
      </c>
      <c r="AO62" s="322">
        <v>8.6</v>
      </c>
      <c r="AP62" s="323">
        <v>25829</v>
      </c>
      <c r="AQ62" s="324">
        <v>1.7</v>
      </c>
      <c r="AR62" s="325">
        <v>6.9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wUKjS7Z2SOeTpAFNcGHJbq1lXXprgyy8c3Ervhtp7NN3Wq5saOZTCYD4aEenE55rojpnd+BfthWRtDLgkuyrrw==" saltValue="Qtfw6lo3lRJsqBeq9PIUj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482</v>
      </c>
    </row>
    <row r="121" spans="125:125" ht="13.5" hidden="1" customHeight="1" x14ac:dyDescent="0.2">
      <c r="DU121" s="241"/>
    </row>
  </sheetData>
  <sheetProtection algorithmName="SHA-512" hashValue="h5gqu6+hmOs0s1d/xvLNh86C6Evzqmiav/S9sHfZ9x45dYSl8pxeTJ6+ZDJIKpzmdP8fdq5+Nup5ZukfjTX6ug==" saltValue="MdB1F2HyKItWaiSof3Ld6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115" zoomScaleNormal="115"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482</v>
      </c>
    </row>
  </sheetData>
  <sheetProtection algorithmName="SHA-512" hashValue="Si60eCMVOe4DJ0qDrw6h1sjma8XDKl8IvaZe7001ijREGfweLAQ4VbKxgSm1FfDcdveJkP/YsAGDx+eHgrxV7g==" saltValue="XIdT/2BtODb/B7/yirm1R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2">
      <c r="B47" s="10"/>
      <c r="C47" s="1126" t="s">
        <v>3</v>
      </c>
      <c r="D47" s="1126"/>
      <c r="E47" s="1127"/>
      <c r="F47" s="11">
        <v>9.65</v>
      </c>
      <c r="G47" s="12">
        <v>10.88</v>
      </c>
      <c r="H47" s="12">
        <v>11.9</v>
      </c>
      <c r="I47" s="12">
        <v>12.3</v>
      </c>
      <c r="J47" s="13">
        <v>12.53</v>
      </c>
    </row>
    <row r="48" spans="2:10" ht="57.75" customHeight="1" x14ac:dyDescent="0.2">
      <c r="B48" s="14"/>
      <c r="C48" s="1128" t="s">
        <v>4</v>
      </c>
      <c r="D48" s="1128"/>
      <c r="E48" s="1129"/>
      <c r="F48" s="15">
        <v>3.16</v>
      </c>
      <c r="G48" s="16">
        <v>3.77</v>
      </c>
      <c r="H48" s="16">
        <v>3.93</v>
      </c>
      <c r="I48" s="16">
        <v>4.3600000000000003</v>
      </c>
      <c r="J48" s="17">
        <v>3.98</v>
      </c>
    </row>
    <row r="49" spans="2:10" ht="57.75" customHeight="1" thickBot="1" x14ac:dyDescent="0.25">
      <c r="B49" s="18"/>
      <c r="C49" s="1130" t="s">
        <v>5</v>
      </c>
      <c r="D49" s="1130"/>
      <c r="E49" s="1131"/>
      <c r="F49" s="19">
        <v>0.35</v>
      </c>
      <c r="G49" s="20">
        <v>0.73</v>
      </c>
      <c r="H49" s="20" t="s">
        <v>537</v>
      </c>
      <c r="I49" s="20" t="s">
        <v>538</v>
      </c>
      <c r="J49" s="21" t="s">
        <v>539</v>
      </c>
    </row>
    <row r="50" spans="2:10" ht="13.2" x14ac:dyDescent="0.2"/>
  </sheetData>
  <sheetProtection algorithmName="SHA-512" hashValue="O0pANkJ8P1jcs3ejKucem2d7RQjMbCoqkrkHVsYvHuMRKYOwLdaZPhhd9bnWQMYtA2lt5cpBJjrAVuO0Ow2jjw==" saltValue="lr6nbAjQpUe0kryY/cQa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財政課　十川　☎5757</cp:lastModifiedBy>
  <cp:lastPrinted>2026-03-11T23:43:44Z</cp:lastPrinted>
  <dcterms:created xsi:type="dcterms:W3CDTF">2026-02-23T08:44:25Z</dcterms:created>
  <dcterms:modified xsi:type="dcterms:W3CDTF">2026-03-12T00:11:58Z</dcterms:modified>
  <cp:category/>
</cp:coreProperties>
</file>