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550" activeTab="0"/>
  </bookViews>
  <sheets>
    <sheet name="166.福祉(1)" sheetId="1" r:id="rId1"/>
    <sheet name="167.福祉(2)" sheetId="2" r:id="rId2"/>
    <sheet name="168.介護(1)" sheetId="3" r:id="rId3"/>
    <sheet name="169.介護(2)" sheetId="4" r:id="rId4"/>
    <sheet name="170.介護(3)" sheetId="5" r:id="rId5"/>
    <sheet name="171.介護(4)" sheetId="6" r:id="rId6"/>
    <sheet name="172.保育(1)" sheetId="7" r:id="rId7"/>
    <sheet name="173.高齢者(1)" sheetId="8" r:id="rId8"/>
    <sheet name="174.高齢者(2)" sheetId="9" r:id="rId9"/>
    <sheet name="175.高齢者(3)" sheetId="10" r:id="rId10"/>
    <sheet name="176.保育(2)" sheetId="11" r:id="rId11"/>
    <sheet name="177.児童" sheetId="12" r:id="rId12"/>
    <sheet name="178.福祉(3)" sheetId="13" r:id="rId13"/>
    <sheet name="179.生活保護(1)" sheetId="14" r:id="rId14"/>
    <sheet name="180.生活保護(2)" sheetId="15" r:id="rId15"/>
    <sheet name="181.生活保護(3)" sheetId="16" r:id="rId16"/>
    <sheet name="182.障害者" sheetId="17" r:id="rId17"/>
  </sheets>
  <definedNames>
    <definedName name="_xlnm.Print_Area" localSheetId="0">'166.福祉(1)'!$A$1:$H$33</definedName>
    <definedName name="_xlnm.Print_Area" localSheetId="1">'167.福祉(2)'!$A$1:$L$27</definedName>
    <definedName name="_xlnm.Print_Area" localSheetId="2">'168.介護(1)'!$A$1:$F$25</definedName>
    <definedName name="_xlnm.Print_Area" localSheetId="3">'169.介護(2)'!$A$1:$I$22</definedName>
    <definedName name="_xlnm.Print_Area" localSheetId="4">'170.介護(3)'!$A$1:$G$26</definedName>
    <definedName name="_xlnm.Print_Area" localSheetId="5">'171.介護(4)'!$A$1:$W$64</definedName>
    <definedName name="_xlnm.Print_Area" localSheetId="7">'173.高齢者(1)'!$A$1:$C$10</definedName>
    <definedName name="_xlnm.Print_Area" localSheetId="8">'174.高齢者(2)'!$A$1:$C$11</definedName>
    <definedName name="_xlnm.Print_Area" localSheetId="9">'175.高齢者(3)'!$A$1:$J$27</definedName>
    <definedName name="_xlnm.Print_Area" localSheetId="10">'176.保育(2)'!$A$1:$D$16</definedName>
    <definedName name="_xlnm.Print_Area" localSheetId="11">'177.児童'!$A$1:$M$13</definedName>
    <definedName name="_xlnm.Print_Area" localSheetId="12">'178.福祉(3)'!$A$1:$M$22</definedName>
    <definedName name="_xlnm.Print_Area" localSheetId="13">'179.生活保護(1)'!$A$1:$J$23</definedName>
    <definedName name="_xlnm.Print_Area" localSheetId="14">'180.生活保護(2)'!$A$1:$J$24</definedName>
    <definedName name="_xlnm.Print_Area" localSheetId="15">'181.生活保護(3)'!$A$1:$K$31</definedName>
  </definedNames>
  <calcPr fullCalcOnLoad="1"/>
</workbook>
</file>

<file path=xl/sharedStrings.xml><?xml version="1.0" encoding="utf-8"?>
<sst xmlns="http://schemas.openxmlformats.org/spreadsheetml/2006/main" count="935" uniqueCount="467">
  <si>
    <t>施 　　　設 　　　別</t>
  </si>
  <si>
    <t>施 設 数</t>
  </si>
  <si>
    <t>生活保護施設</t>
  </si>
  <si>
    <t>児童福祉施設</t>
  </si>
  <si>
    <t>医療保護施設</t>
  </si>
  <si>
    <t>児童養護施設</t>
  </si>
  <si>
    <t>身体障害者更生援護施設</t>
  </si>
  <si>
    <t>児童自立支援施設</t>
  </si>
  <si>
    <t>知的障害児施設</t>
  </si>
  <si>
    <t>身体障害者療護施設</t>
  </si>
  <si>
    <t>難聴幼児通園施設</t>
  </si>
  <si>
    <t>点字図書館</t>
  </si>
  <si>
    <t>肢体不自由児施設</t>
  </si>
  <si>
    <t>聴覚障害者情報提供施設</t>
  </si>
  <si>
    <t>情緒障害児短期治療施設</t>
  </si>
  <si>
    <t>母子生活支援施設</t>
  </si>
  <si>
    <t>身体障害者通所授産施設</t>
  </si>
  <si>
    <t>助産施設</t>
  </si>
  <si>
    <t>身体障害者福祉センター</t>
  </si>
  <si>
    <t>保育所</t>
  </si>
  <si>
    <t>身体障害者ﾃﾞｲｻｰﾋﾞｽｾﾝﾀｰ</t>
  </si>
  <si>
    <t>児童館</t>
  </si>
  <si>
    <t>身体障害者福祉ホーム</t>
  </si>
  <si>
    <t>婦人保護施設</t>
  </si>
  <si>
    <t>老人福祉施設</t>
  </si>
  <si>
    <t>母子福祉施設</t>
  </si>
  <si>
    <t>養護老人ホーム</t>
  </si>
  <si>
    <t>その他の施設</t>
  </si>
  <si>
    <t>特別養護老人ホーム</t>
  </si>
  <si>
    <t>隣保館</t>
  </si>
  <si>
    <t>老人介護支援センター</t>
  </si>
  <si>
    <t>無料低額診療施設</t>
  </si>
  <si>
    <t>有料老人ホーム</t>
  </si>
  <si>
    <t>介護老人保健施設</t>
  </si>
  <si>
    <t>老人福祉センター</t>
  </si>
  <si>
    <t>心身障害者小規模通所作業所</t>
  </si>
  <si>
    <t>軽費老人ホーム</t>
  </si>
  <si>
    <t>児童デイサービス事業</t>
  </si>
  <si>
    <t>老人デイサービスセンター</t>
  </si>
  <si>
    <t>保育士養成施設</t>
  </si>
  <si>
    <t>老人短期入所施設</t>
  </si>
  <si>
    <t>知的障害者援護施設</t>
  </si>
  <si>
    <t>知的障害者更生施設</t>
  </si>
  <si>
    <t>知的障害者通所更生施設</t>
  </si>
  <si>
    <t>知的障害者授産施設</t>
  </si>
  <si>
    <t>資料：高松市健康福祉部　健康福祉総務課</t>
  </si>
  <si>
    <t>１６６　社 会 福 祉 施 設 等</t>
  </si>
  <si>
    <t>（平成18年4月1日現在）</t>
  </si>
  <si>
    <t>身体障害者更生施設</t>
  </si>
  <si>
    <t>身体障害者授産施設</t>
  </si>
  <si>
    <t>１６７　民 生 委 員 ・ 児 童 委 員</t>
  </si>
  <si>
    <t>地　　区</t>
  </si>
  <si>
    <t>定　数</t>
  </si>
  <si>
    <t>現   員   数</t>
  </si>
  <si>
    <t>男</t>
  </si>
  <si>
    <t>女</t>
  </si>
  <si>
    <t>日　　　新</t>
  </si>
  <si>
    <t>一　　　宮</t>
  </si>
  <si>
    <t>二　番　丁</t>
  </si>
  <si>
    <t>川　　　岡</t>
  </si>
  <si>
    <t>亀　　　阜</t>
  </si>
  <si>
    <t>円　　　座</t>
  </si>
  <si>
    <t>四  番  丁</t>
  </si>
  <si>
    <t>檀　　　紙</t>
  </si>
  <si>
    <t>新 塩 屋 町</t>
  </si>
  <si>
    <t>弦　　　打</t>
  </si>
  <si>
    <t>築　　　地</t>
  </si>
  <si>
    <t>鬼　　　無</t>
  </si>
  <si>
    <t>花　　　園</t>
  </si>
  <si>
    <t>香　　　西</t>
  </si>
  <si>
    <t>松　　　島</t>
  </si>
  <si>
    <t>下　笠　居</t>
  </si>
  <si>
    <t>栗　　　林</t>
  </si>
  <si>
    <t>雌　雄　島</t>
  </si>
  <si>
    <t>鶴　　　尾</t>
  </si>
  <si>
    <t>十　　　河</t>
  </si>
  <si>
    <t>太　　　田</t>
  </si>
  <si>
    <t>川　　　島</t>
  </si>
  <si>
    <t>太　田　南</t>
  </si>
  <si>
    <t>東　植　田</t>
  </si>
  <si>
    <t>木　　　太</t>
  </si>
  <si>
    <t>西　植　田</t>
  </si>
  <si>
    <t>古　高　松</t>
  </si>
  <si>
    <t>塩江</t>
  </si>
  <si>
    <t>屋　　　島</t>
  </si>
  <si>
    <t>牟礼</t>
  </si>
  <si>
    <t>前　　　田</t>
  </si>
  <si>
    <t>庵治</t>
  </si>
  <si>
    <t>川　　　添</t>
  </si>
  <si>
    <t>香川</t>
  </si>
  <si>
    <t>林</t>
  </si>
  <si>
    <t>香南</t>
  </si>
  <si>
    <t>三谷</t>
  </si>
  <si>
    <t>国分寺</t>
  </si>
  <si>
    <t>仏生山</t>
  </si>
  <si>
    <t>多肥</t>
  </si>
  <si>
    <t>40  地　区</t>
  </si>
  <si>
    <t xml:space="preserve"> </t>
  </si>
  <si>
    <t>（平成18年4月1日現在）</t>
  </si>
  <si>
    <t>（単位：件）</t>
  </si>
  <si>
    <t>　</t>
  </si>
  <si>
    <t>年　  月</t>
  </si>
  <si>
    <t>区　　　　　　分</t>
  </si>
  <si>
    <t>計</t>
  </si>
  <si>
    <t>新　　規</t>
  </si>
  <si>
    <t>変　　更</t>
  </si>
  <si>
    <t>更　　新</t>
  </si>
  <si>
    <t>転　　入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</si>
  <si>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</si>
  <si>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</si>
  <si>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</si>
  <si>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</si>
  <si>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</si>
  <si>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</si>
  <si>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</si>
  <si>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</si>
  <si>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</si>
  <si>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</si>
  <si>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１６８　要介護認定申請件数</t>
  </si>
  <si>
    <t>平成15年度</t>
  </si>
  <si>
    <t xml:space="preserve"> 16</t>
  </si>
  <si>
    <t xml:space="preserve"> 17</t>
  </si>
  <si>
    <t>17 年  4 月</t>
  </si>
  <si>
    <t>18 年  1 月</t>
  </si>
  <si>
    <t>資料：高松市健康福祉部　介護保険課</t>
  </si>
  <si>
    <t>区　分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</si>
  <si>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</si>
  <si>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</si>
  <si>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</si>
  <si>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</si>
  <si>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</si>
  <si>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</si>
  <si>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</si>
  <si>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件　数</t>
  </si>
  <si>
    <t>比　率</t>
  </si>
  <si>
    <t>（単位：人，%）</t>
  </si>
  <si>
    <t>区　　分</t>
  </si>
  <si>
    <t>　第１号被保険者</t>
  </si>
  <si>
    <t>　　　（前期高齢者）</t>
  </si>
  <si>
    <t>　　　（後期高齢者）</t>
  </si>
  <si>
    <t>　第２号被保険者</t>
  </si>
  <si>
    <t>合　　　計</t>
  </si>
  <si>
    <t>比　　　率</t>
  </si>
  <si>
    <t>資料：高松市健康福祉部　介護保険課</t>
  </si>
  <si>
    <t>１６９　要介護認定者数</t>
  </si>
  <si>
    <t>(1)平成17年度延べ認定件数</t>
  </si>
  <si>
    <t>（単位：件，%）</t>
  </si>
  <si>
    <t>(2)平成18年3月31日現在認定者数</t>
  </si>
  <si>
    <t>（単位：円）</t>
  </si>
  <si>
    <t>年度および</t>
  </si>
  <si>
    <t>保険給付費用額</t>
  </si>
  <si>
    <t>保険給付額</t>
  </si>
  <si>
    <t>一部負担金等</t>
  </si>
  <si>
    <t>審査年月等</t>
  </si>
  <si>
    <t>１７０　介護保険給付費用負担区分</t>
  </si>
  <si>
    <t>平成15年度</t>
  </si>
  <si>
    <t>16</t>
  </si>
  <si>
    <t>17</t>
  </si>
  <si>
    <t>17 年  4 月</t>
  </si>
  <si>
    <t>18 年  1 月</t>
  </si>
  <si>
    <t>　　・保険給付額は，高額介護サービス費，特定入所者介護サービス費および審査支払手数料を除く。</t>
  </si>
  <si>
    <t>（単位：件，日，回，円）</t>
  </si>
  <si>
    <t>審　査　　　年月等</t>
  </si>
  <si>
    <t>サ　　　　　　　　　ー　　　　　　　　　ビ　　　　　　　　　ス</t>
  </si>
  <si>
    <t>の　　　　　　　　　　　　種　　　　　　　　　　　　類</t>
  </si>
  <si>
    <t>訪  問  介  護</t>
  </si>
  <si>
    <t>訪 問 入 浴 介 護</t>
  </si>
  <si>
    <t>訪  問  看  護</t>
  </si>
  <si>
    <t xml:space="preserve">   訪</t>
  </si>
  <si>
    <t xml:space="preserve">   問   リ   ハ</t>
  </si>
  <si>
    <t>通   所   介   護</t>
  </si>
  <si>
    <t>通   所   リ   ハ</t>
  </si>
  <si>
    <t>福 祉 用 具 貸 与</t>
  </si>
  <si>
    <t>件 数</t>
  </si>
  <si>
    <t>日 数・</t>
  </si>
  <si>
    <t>給 付 費</t>
  </si>
  <si>
    <t>回 数</t>
  </si>
  <si>
    <t>総　　数</t>
  </si>
  <si>
    <t>審　査　　年月等</t>
  </si>
  <si>
    <t>短 期 入 所 生 活 介 護</t>
  </si>
  <si>
    <t>短 期 入 所 療 養 介 護</t>
  </si>
  <si>
    <t>居 宅 療 養 管 理 指 導</t>
  </si>
  <si>
    <t>居 宅 介 護 支 援</t>
  </si>
  <si>
    <t>-</t>
  </si>
  <si>
    <t>福 祉 用 具 購 入</t>
  </si>
  <si>
    <t>住  宅  改  修</t>
  </si>
  <si>
    <t>介護老人福祉施設</t>
  </si>
  <si>
    <t xml:space="preserve">   介</t>
  </si>
  <si>
    <t xml:space="preserve"> 護老人保健施設</t>
  </si>
  <si>
    <t>介護療養型医療施設</t>
  </si>
  <si>
    <t>審査支払手数料</t>
  </si>
  <si>
    <t>高額介護サービス費</t>
  </si>
  <si>
    <t>１７１　介　護　保  険  給　付  の  状　況</t>
  </si>
  <si>
    <t>17 年 4月</t>
  </si>
  <si>
    <t>18 年 1月</t>
  </si>
  <si>
    <t>認知</t>
  </si>
  <si>
    <t>症対応型共同生活介護</t>
  </si>
  <si>
    <t>特定施設入居者生活介護</t>
  </si>
  <si>
    <t>特定入所者介護サービス費</t>
  </si>
  <si>
    <t>-</t>
  </si>
  <si>
    <t>17 年 4月</t>
  </si>
  <si>
    <t>18 年 1月</t>
  </si>
  <si>
    <t xml:space="preserve">１７２　年 齢 別 保 育 所 入 所 人 員 </t>
  </si>
  <si>
    <t xml:space="preserve">     (各年度4月1日現在)</t>
  </si>
  <si>
    <t>年　度　・</t>
  </si>
  <si>
    <t>定 　員</t>
  </si>
  <si>
    <t>年      齢      別</t>
  </si>
  <si>
    <t>施　設　名</t>
  </si>
  <si>
    <t>施　設  名</t>
  </si>
  <si>
    <t>総 　数</t>
  </si>
  <si>
    <t>０ 　歳</t>
  </si>
  <si>
    <t>１ 　歳</t>
  </si>
  <si>
    <t>２ 　歳</t>
  </si>
  <si>
    <t>３ 　歳</t>
  </si>
  <si>
    <t>４ 　歳</t>
  </si>
  <si>
    <t>５ 　歳</t>
  </si>
  <si>
    <t>高　松　南</t>
  </si>
  <si>
    <t>和　　　光</t>
  </si>
  <si>
    <t>円座百華</t>
  </si>
  <si>
    <t>高　松　西</t>
  </si>
  <si>
    <t>若　　　葉</t>
  </si>
  <si>
    <t>白　　　樺</t>
  </si>
  <si>
    <t>瀬　戸　内</t>
  </si>
  <si>
    <t>大野</t>
  </si>
  <si>
    <t>松　　　福</t>
  </si>
  <si>
    <t>扇　　　町</t>
  </si>
  <si>
    <t>大野東</t>
  </si>
  <si>
    <t>さくらんぼ</t>
  </si>
  <si>
    <t>中　　　野</t>
  </si>
  <si>
    <t>浅野</t>
  </si>
  <si>
    <t>す　み　れ</t>
  </si>
  <si>
    <t>宮　　　脇</t>
  </si>
  <si>
    <t>川東</t>
  </si>
  <si>
    <t>高松第二</t>
  </si>
  <si>
    <t>川東南</t>
  </si>
  <si>
    <t>今里</t>
  </si>
  <si>
    <t>花　ノ　宮</t>
  </si>
  <si>
    <t>国分寺北部</t>
  </si>
  <si>
    <t>国分寺南部</t>
  </si>
  <si>
    <t>福　　　岡</t>
  </si>
  <si>
    <t>桜　　　町</t>
  </si>
  <si>
    <t>城　　　東</t>
  </si>
  <si>
    <t>田井</t>
  </si>
  <si>
    <t>八栗</t>
  </si>
  <si>
    <t>田　　　村</t>
  </si>
  <si>
    <t>原</t>
  </si>
  <si>
    <t>（ 私立計 ）</t>
  </si>
  <si>
    <t>（ 市立計 ）</t>
  </si>
  <si>
    <t>高　　　松</t>
  </si>
  <si>
    <t>こぶし花園</t>
  </si>
  <si>
    <t>敬　　　愛</t>
  </si>
  <si>
    <t>下笠居西部</t>
  </si>
  <si>
    <t>平　　　安</t>
  </si>
  <si>
    <t>下笠居中央</t>
  </si>
  <si>
    <t>勅使百華</t>
  </si>
  <si>
    <t>下笠居東部</t>
  </si>
  <si>
    <t>西　春　日</t>
  </si>
  <si>
    <t>太　田　西</t>
  </si>
  <si>
    <t>こぶし中央</t>
  </si>
  <si>
    <t>春　　　日</t>
  </si>
  <si>
    <t>三　　　谷</t>
  </si>
  <si>
    <t>あすなろ</t>
  </si>
  <si>
    <t>多　　　肥</t>
  </si>
  <si>
    <t>西　光　寺</t>
  </si>
  <si>
    <t>林</t>
  </si>
  <si>
    <t>女　　　木</t>
  </si>
  <si>
    <t>相愛</t>
  </si>
  <si>
    <t>男　　　木</t>
  </si>
  <si>
    <t>資料：高松市健康福祉部　福祉事務所保育課</t>
  </si>
  <si>
    <t>平 成 14 年 度</t>
  </si>
  <si>
    <t>15</t>
  </si>
  <si>
    <t>16</t>
  </si>
  <si>
    <t>17</t>
  </si>
  <si>
    <t>（各年度３月末日現在）</t>
  </si>
  <si>
    <t>年        度</t>
  </si>
  <si>
    <t>クラブ数</t>
  </si>
  <si>
    <t>会員数（人）</t>
  </si>
  <si>
    <t>平 成 13 年 度</t>
  </si>
  <si>
    <t>14</t>
  </si>
  <si>
    <t>15</t>
  </si>
  <si>
    <t>16</t>
  </si>
  <si>
    <t>資料：高松市健康福祉部　福祉事務所長寿社会対策課</t>
  </si>
  <si>
    <t>（単位：人）</t>
  </si>
  <si>
    <t>年    度</t>
  </si>
  <si>
    <t>ひとり暮らし老人</t>
  </si>
  <si>
    <t>寝たきり老人</t>
  </si>
  <si>
    <t>資料：高松市民生委員児童委員連盟（各年度７月現在）</t>
  </si>
  <si>
    <t>（各年4月1日現在）</t>
  </si>
  <si>
    <t>施  設  名</t>
  </si>
  <si>
    <t>定員</t>
  </si>
  <si>
    <t>所在地</t>
  </si>
  <si>
    <t>設      置     主      体</t>
  </si>
  <si>
    <t>高松市からの入所者（人）</t>
  </si>
  <si>
    <t>（人）</t>
  </si>
  <si>
    <t>さぬき</t>
  </si>
  <si>
    <t>高松市</t>
  </si>
  <si>
    <t>社会福祉法人</t>
  </si>
  <si>
    <t>坂出市</t>
  </si>
  <si>
    <t>亀寿園</t>
  </si>
  <si>
    <t>丸亀市</t>
  </si>
  <si>
    <t>ひぐらし荘</t>
  </si>
  <si>
    <t>琴平老人の家</t>
  </si>
  <si>
    <t>琴平町</t>
  </si>
  <si>
    <t>琴平福祉事業団</t>
  </si>
  <si>
    <t>香東園盲老人ホーム</t>
  </si>
  <si>
    <t>〃</t>
  </si>
  <si>
    <t>香東園</t>
  </si>
  <si>
    <t>17年</t>
  </si>
  <si>
    <t>18年</t>
  </si>
  <si>
    <t>ウエストガーデン</t>
  </si>
  <si>
    <t>高松市</t>
  </si>
  <si>
    <t>綾歌老人ホーム</t>
  </si>
  <si>
    <t>丸亀市</t>
  </si>
  <si>
    <t>さぬき市</t>
  </si>
  <si>
    <t>さざんか荘</t>
  </si>
  <si>
    <t>大川広域行政組合</t>
  </si>
  <si>
    <t>気延荘</t>
  </si>
  <si>
    <t>徳島県石井町</t>
  </si>
  <si>
    <t>石井町</t>
  </si>
  <si>
    <t>資料：高松市健康福祉部　福祉事務所長寿社会対策課</t>
  </si>
  <si>
    <t>平成１８年より施設名及び所在地，設置主体に変更があった。</t>
  </si>
  <si>
    <t>（施設名）</t>
  </si>
  <si>
    <t>長生園</t>
  </si>
  <si>
    <t>→</t>
  </si>
  <si>
    <t>ウエストガーデン</t>
  </si>
  <si>
    <t>（所在地）</t>
  </si>
  <si>
    <t>香川町</t>
  </si>
  <si>
    <t>→</t>
  </si>
  <si>
    <t>（設置主体）</t>
  </si>
  <si>
    <t>高松地区広域市町村圏振興事務組合</t>
  </si>
  <si>
    <t>→</t>
  </si>
  <si>
    <t>平成１８年１月１０日の合併により，一施設追加した。</t>
  </si>
  <si>
    <t>気延荘（徳島県名西郡石井町）</t>
  </si>
  <si>
    <t xml:space="preserve"> (単位：千円)</t>
  </si>
  <si>
    <t>年   　度</t>
  </si>
  <si>
    <t xml:space="preserve"> 身体障害者更生資金</t>
  </si>
  <si>
    <t>生 活 資 金</t>
  </si>
  <si>
    <t>福 祉 資 金</t>
  </si>
  <si>
    <t>住 宅 資 金</t>
  </si>
  <si>
    <t>件   数</t>
  </si>
  <si>
    <t>金   額</t>
  </si>
  <si>
    <t>-</t>
  </si>
  <si>
    <t>修  学  資  金</t>
  </si>
  <si>
    <t>療 養 資 金</t>
  </si>
  <si>
    <t>災害援護資金</t>
  </si>
  <si>
    <t>修  学  金</t>
  </si>
  <si>
    <t>就 学 支 度 金</t>
  </si>
  <si>
    <t>資料：高松市社会福祉協議会</t>
  </si>
  <si>
    <t>更 生 資 金</t>
  </si>
  <si>
    <t>平成13年度</t>
  </si>
  <si>
    <t>14</t>
  </si>
  <si>
    <t>離職者支援資金</t>
  </si>
  <si>
    <t>緊急小口資金</t>
  </si>
  <si>
    <t>-</t>
  </si>
  <si>
    <t>-</t>
  </si>
  <si>
    <t>１７５　養 護 老 人 ホ ー ム の 入 所 状 況</t>
  </si>
  <si>
    <t>１７４　ひとり暮らし・寝たきり老人の推移</t>
  </si>
  <si>
    <t>１７３　老人クラブの推移</t>
  </si>
  <si>
    <t>年度・月別</t>
  </si>
  <si>
    <t>実　　数</t>
  </si>
  <si>
    <t>生活扶助</t>
  </si>
  <si>
    <t>住宅扶助</t>
  </si>
  <si>
    <t>介護扶助</t>
  </si>
  <si>
    <t>教育扶助</t>
  </si>
  <si>
    <t>医療扶助</t>
  </si>
  <si>
    <t>出産扶助</t>
  </si>
  <si>
    <t>生業扶助</t>
  </si>
  <si>
    <t>葬祭扶助</t>
  </si>
  <si>
    <t>平成13年度平均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</si>
  <si>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</si>
  <si>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</si>
  <si>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</si>
  <si>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</si>
  <si>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</si>
  <si>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</si>
  <si>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</si>
  <si>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</si>
  <si>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</si>
  <si>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</si>
  <si>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資料：高松市健康福祉部　福祉事務所保護課</t>
  </si>
  <si>
    <t>14</t>
  </si>
  <si>
    <t>15</t>
  </si>
  <si>
    <t>16</t>
  </si>
  <si>
    <t>17</t>
  </si>
  <si>
    <t>17 年 4 月</t>
  </si>
  <si>
    <t>18 年 1 月</t>
  </si>
  <si>
    <t>資料：高松市健康福祉部　福祉事務所保護課</t>
  </si>
  <si>
    <t>-</t>
  </si>
  <si>
    <t>(単位：千円)</t>
  </si>
  <si>
    <t>総 　　額</t>
  </si>
  <si>
    <t>出 産
扶 助</t>
  </si>
  <si>
    <t>生 業
扶 助</t>
  </si>
  <si>
    <t>葬 祭
扶 助</t>
  </si>
  <si>
    <t>施  設
事務費</t>
  </si>
  <si>
    <t>18 年 1 月</t>
  </si>
  <si>
    <t>17 年 4 月</t>
  </si>
  <si>
    <t>種   　　　　　別</t>
  </si>
  <si>
    <t>身　　　体　　　障　　　害　　　者</t>
  </si>
  <si>
    <t>総　　  　数</t>
  </si>
  <si>
    <t>１８歳以上</t>
  </si>
  <si>
    <t>１８歳未満</t>
  </si>
  <si>
    <t>総数</t>
  </si>
  <si>
    <t>視覚障害</t>
  </si>
  <si>
    <t>聴覚障害</t>
  </si>
  <si>
    <t>音声言語機能障害</t>
  </si>
  <si>
    <t>肢体不自由</t>
  </si>
  <si>
    <t>内部障害</t>
  </si>
  <si>
    <t>（平成18年3月31日現在）</t>
  </si>
  <si>
    <t>資料：高松市健康福祉部　福祉事務所障害福祉課</t>
  </si>
  <si>
    <t>受 付件 数</t>
  </si>
  <si>
    <t>相 　  　談   　　種   　　別</t>
  </si>
  <si>
    <t>処 理 件 数</t>
  </si>
  <si>
    <t>性格・生活習慣等</t>
  </si>
  <si>
    <t>知能・言語</t>
  </si>
  <si>
    <t>学 校 生 活 等</t>
  </si>
  <si>
    <t>非 行</t>
  </si>
  <si>
    <t>家 族 関 係</t>
  </si>
  <si>
    <t>環 境 福 祉</t>
  </si>
  <si>
    <t>心 身 障 害</t>
  </si>
  <si>
    <t>その他</t>
  </si>
  <si>
    <t>人 間 関 係</t>
  </si>
  <si>
    <t>登 校 拒 否</t>
  </si>
  <si>
    <t>資料：高松市健康福祉部　福祉事務所こども未来課</t>
  </si>
  <si>
    <t>平成13年度</t>
  </si>
  <si>
    <t>14</t>
  </si>
  <si>
    <t>15</t>
  </si>
  <si>
    <t>－</t>
  </si>
  <si>
    <t>16</t>
  </si>
  <si>
    <t>年　     　度</t>
  </si>
  <si>
    <t>保　育　所　数</t>
  </si>
  <si>
    <t>定　　　　　員</t>
  </si>
  <si>
    <t>在　籍　人　員</t>
  </si>
  <si>
    <t>（ 年　度　末 ）</t>
  </si>
  <si>
    <t>( ３ 月 １ 日 )</t>
  </si>
  <si>
    <t>公　　　立</t>
  </si>
  <si>
    <t>私　　　立</t>
  </si>
  <si>
    <t>　　・平成13年度～平成16年度の在籍人員は，塩江町への入所委託分（菅沢町居住児童）を除いている。</t>
  </si>
  <si>
    <t>平 成 13 年 度</t>
  </si>
  <si>
    <t>17</t>
  </si>
  <si>
    <t>　　　　　　　　　　　　　　　　　</t>
  </si>
  <si>
    <t>資料：高松市健康福祉部　介護保険課　・サービスの種類のうち，特定診療費については件数が0のため</t>
  </si>
  <si>
    <t xml:space="preserve"> 項目から除外している。</t>
  </si>
  <si>
    <t>・平成18年11月より特定入所者介護サービス費の項目を追加した。</t>
  </si>
  <si>
    <t>15</t>
  </si>
  <si>
    <t>－</t>
  </si>
  <si>
    <t>16</t>
  </si>
  <si>
    <t>－</t>
  </si>
  <si>
    <t>17</t>
  </si>
  <si>
    <t>－</t>
  </si>
  <si>
    <t>－</t>
  </si>
  <si>
    <t>カナン</t>
  </si>
  <si>
    <t>－</t>
  </si>
  <si>
    <t>－</t>
  </si>
  <si>
    <t>さんさん</t>
  </si>
  <si>
    <t>みよし</t>
  </si>
  <si>
    <t>いずみ</t>
  </si>
  <si>
    <t>みのり</t>
  </si>
  <si>
    <t>－</t>
  </si>
  <si>
    <t>資料：高松市健康福祉部　福祉事務所保育課</t>
  </si>
  <si>
    <t>18</t>
  </si>
  <si>
    <t>１７６　保  育   所  の  状  況</t>
  </si>
  <si>
    <t>１７７　家 庭 児 童 相 談 受 付 種 別 処 理 状 況</t>
  </si>
  <si>
    <t>１７８　生活福祉資金の貸付状況</t>
  </si>
  <si>
    <t>１７９　扶 助 別 生 活 保 護 世 帯 数</t>
  </si>
  <si>
    <t>１８０　扶 助 別 生 活 保 護 人 員</t>
  </si>
  <si>
    <t>１８１　扶 助 別 生 活 保 護 費 支 出 状 況</t>
  </si>
  <si>
    <t>１８２　身 体 障 害 者 の 状 況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</si>
</sst>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_);[Red]\(0.00\)"/>
    <numFmt numFmtId="182" formatCode="#\ ?/10"/>
    <numFmt numFmtId="183" formatCode="0.00_ ;[Red]\-0.00\ "/>
    <numFmt numFmtId="184" formatCode="0_ "/>
    <numFmt numFmtId="185" formatCode="#,##0_);[Red]\(#,##0\)"/>
    <numFmt numFmtId="186" formatCode="#,##0.0000_);[Red]\(#,##0.0000\)"/>
    <numFmt numFmtId="187" formatCode="#,##0.00_);[Red]\(#,##0.00\)"/>
    <numFmt numFmtId="188" formatCode="0.00000_ ;[Red]\-0.00000\ "/>
    <numFmt numFmtId="189" formatCode="0.0000_ ;[Red]\-0.0000\ "/>
    <numFmt numFmtId="190" formatCode="#,##0.00_ "/>
    <numFmt numFmtId="191" formatCode="#,##0_ "/>
    <numFmt numFmtId="192" formatCode="0.0%"/>
    <numFmt numFmtId="193" formatCode="0.00_ "/>
    <numFmt numFmtId="194" formatCode="0.0_ "/>
    <numFmt numFmtId="195" formatCode="0;0;"/>
    <numFmt numFmtId="196" formatCode="#,##0.0"/>
    <numFmt numFmtId="197" formatCode="#,##0.0;[Red]\-#,##0.0"/>
    <numFmt numFmtId="198" formatCode="0_);[Red]\(0\)"/>
    <numFmt numFmtId="199" formatCode="#,##0.000_ ;[Red]\-#,##0.000\ "/>
    <numFmt numFmtId="200" formatCode="#,##0.00_ ;[Red]\-#,##0.00\ "/>
    <numFmt numFmtId="201" formatCode="#,##0.0_ ;[Red]\-#,##0.0\ "/>
    <numFmt numFmtId="202" formatCode="#,##0_ ;[Red]\-#,##0\ "/>
    <numFmt numFmtId="203" formatCode="#,##0.0_ "/>
    <numFmt numFmtId="204" formatCode="#,##0;&quot;△ &quot;#,##0"/>
  </numFmts>
  <fonts count="2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b/>
      <sz val="11"/>
      <color indexed="10"/>
      <name val="ＭＳ ゴシック"/>
      <family val="3"/>
    </font>
    <font>
      <sz val="6"/>
      <name val="明朝"/>
      <family val="3"/>
    </font>
    <font>
      <b/>
      <sz val="10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9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Alignment="1">
      <alignment/>
    </xf>
    <xf numFmtId="0" fontId="6" fillId="0" borderId="1" xfId="0" applyFont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Alignment="1" applyProtection="1">
      <alignment horizontal="center" vertical="center"/>
      <protection locked="0"/>
    </xf>
    <xf numFmtId="0" fontId="6" fillId="0" borderId="9" xfId="0" applyFont="1" applyFill="1" applyAlignment="1">
      <alignment horizontal="center" vertical="center"/>
    </xf>
    <xf numFmtId="0" fontId="6" fillId="0" borderId="1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Alignment="1" applyProtection="1">
      <alignment horizontal="center" vertical="center"/>
      <protection locked="0"/>
    </xf>
    <xf numFmtId="0" fontId="6" fillId="0" borderId="13" xfId="0" applyFont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Alignment="1">
      <alignment horizontal="center" vertical="center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6" fillId="0" borderId="4" xfId="0" applyFont="1" applyAlignment="1">
      <alignment horizontal="center" vertical="center"/>
    </xf>
    <xf numFmtId="0" fontId="6" fillId="0" borderId="16" xfId="0" applyFont="1" applyAlignment="1">
      <alignment horizontal="center" vertical="center"/>
    </xf>
    <xf numFmtId="0" fontId="6" fillId="0" borderId="17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5" xfId="0" applyFont="1" applyFill="1" applyAlignment="1">
      <alignment horizontal="center" vertical="center"/>
    </xf>
    <xf numFmtId="0" fontId="6" fillId="0" borderId="7" xfId="0" applyFont="1" applyFill="1" applyAlignment="1">
      <alignment vertical="center"/>
    </xf>
    <xf numFmtId="0" fontId="6" fillId="0" borderId="18" xfId="0" applyFont="1" applyFill="1" applyAlignment="1">
      <alignment vertical="center"/>
    </xf>
    <xf numFmtId="0" fontId="6" fillId="0" borderId="5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Alignment="1">
      <alignment horizontal="center" vertical="center"/>
    </xf>
    <xf numFmtId="0" fontId="6" fillId="0" borderId="8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1" xfId="0" applyFont="1" applyFill="1" applyAlignment="1">
      <alignment horizontal="center" vertical="center"/>
    </xf>
    <xf numFmtId="3" fontId="6" fillId="0" borderId="14" xfId="0" applyFont="1" applyFill="1" applyAlignment="1">
      <alignment vertical="center"/>
    </xf>
    <xf numFmtId="0" fontId="6" fillId="0" borderId="1" xfId="0" applyFont="1" applyFill="1" applyAlignment="1">
      <alignment vertical="center"/>
    </xf>
    <xf numFmtId="0" fontId="6" fillId="0" borderId="11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 horizontal="right"/>
      <protection/>
    </xf>
    <xf numFmtId="0" fontId="6" fillId="0" borderId="0" xfId="21" applyFont="1" applyBorder="1">
      <alignment/>
      <protection/>
    </xf>
    <xf numFmtId="0" fontId="6" fillId="0" borderId="19" xfId="21" applyFont="1" applyBorder="1" applyAlignment="1">
      <alignment vertical="center"/>
      <protection/>
    </xf>
    <xf numFmtId="0" fontId="6" fillId="0" borderId="20" xfId="21" applyFont="1" applyBorder="1" applyAlignment="1">
      <alignment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38" fontId="6" fillId="0" borderId="0" xfId="21" applyNumberFormat="1" applyFont="1" applyBorder="1" applyAlignment="1">
      <alignment horizontal="right"/>
      <protection/>
    </xf>
    <xf numFmtId="38" fontId="6" fillId="0" borderId="0" xfId="21" applyNumberFormat="1" applyFont="1">
      <alignment/>
      <protection/>
    </xf>
    <xf numFmtId="0" fontId="6" fillId="0" borderId="8" xfId="21" applyFont="1" applyBorder="1" applyAlignment="1" quotePrefix="1">
      <alignment horizontal="center"/>
      <protection/>
    </xf>
    <xf numFmtId="0" fontId="13" fillId="0" borderId="8" xfId="21" applyFont="1" applyBorder="1" applyAlignment="1" quotePrefix="1">
      <alignment horizontal="center"/>
      <protection/>
    </xf>
    <xf numFmtId="38" fontId="13" fillId="0" borderId="0" xfId="21" applyNumberFormat="1" applyFont="1" applyBorder="1" applyAlignment="1">
      <alignment horizontal="right"/>
      <protection/>
    </xf>
    <xf numFmtId="38" fontId="6" fillId="0" borderId="0" xfId="17" applyFont="1" applyAlignment="1">
      <alignment/>
    </xf>
    <xf numFmtId="38" fontId="6" fillId="0" borderId="0" xfId="17" applyFont="1" applyAlignment="1" applyProtection="1">
      <alignment/>
      <protection locked="0"/>
    </xf>
    <xf numFmtId="0" fontId="6" fillId="0" borderId="0" xfId="21" applyFont="1" applyProtection="1">
      <alignment/>
      <protection locked="0"/>
    </xf>
    <xf numFmtId="38" fontId="6" fillId="0" borderId="0" xfId="17" applyFont="1" applyAlignment="1" applyProtection="1">
      <alignment horizontal="right"/>
      <protection locked="0"/>
    </xf>
    <xf numFmtId="0" fontId="6" fillId="0" borderId="14" xfId="21" applyFont="1" applyBorder="1">
      <alignment/>
      <protection/>
    </xf>
    <xf numFmtId="0" fontId="6" fillId="0" borderId="0" xfId="22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6" fillId="0" borderId="1" xfId="23" applyFont="1" applyBorder="1">
      <alignment/>
      <protection/>
    </xf>
    <xf numFmtId="0" fontId="6" fillId="0" borderId="1" xfId="23" applyFont="1" applyBorder="1" applyAlignment="1">
      <alignment horizontal="right"/>
      <protection/>
    </xf>
    <xf numFmtId="0" fontId="6" fillId="0" borderId="22" xfId="23" applyFont="1" applyBorder="1" applyAlignment="1">
      <alignment horizontal="center" vertical="center"/>
      <protection/>
    </xf>
    <xf numFmtId="0" fontId="6" fillId="0" borderId="23" xfId="23" applyFont="1" applyBorder="1" applyAlignment="1">
      <alignment horizontal="center" vertical="center"/>
      <protection/>
    </xf>
    <xf numFmtId="0" fontId="6" fillId="0" borderId="19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/>
      <protection/>
    </xf>
    <xf numFmtId="0" fontId="6" fillId="0" borderId="10" xfId="23" applyFont="1" applyBorder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3" fontId="6" fillId="0" borderId="10" xfId="17" applyNumberFormat="1" applyFont="1" applyBorder="1" applyAlignment="1">
      <alignment/>
    </xf>
    <xf numFmtId="0" fontId="6" fillId="0" borderId="0" xfId="23" applyFont="1" applyBorder="1" applyProtection="1">
      <alignment/>
      <protection locked="0"/>
    </xf>
    <xf numFmtId="38" fontId="6" fillId="0" borderId="0" xfId="17" applyFont="1" applyBorder="1" applyAlignment="1" applyProtection="1">
      <alignment/>
      <protection locked="0"/>
    </xf>
    <xf numFmtId="2" fontId="6" fillId="0" borderId="10" xfId="23" applyNumberFormat="1" applyFont="1" applyBorder="1">
      <alignment/>
      <protection/>
    </xf>
    <xf numFmtId="194" fontId="6" fillId="0" borderId="0" xfId="23" applyNumberFormat="1" applyFont="1" applyBorder="1">
      <alignment/>
      <protection/>
    </xf>
    <xf numFmtId="186" fontId="6" fillId="0" borderId="0" xfId="23" applyNumberFormat="1" applyFont="1">
      <alignment/>
      <protection/>
    </xf>
    <xf numFmtId="0" fontId="6" fillId="0" borderId="1" xfId="23" applyFont="1" applyBorder="1" applyAlignment="1">
      <alignment horizontal="center"/>
      <protection/>
    </xf>
    <xf numFmtId="0" fontId="6" fillId="0" borderId="14" xfId="23" applyFont="1" applyBorder="1">
      <alignment/>
      <protection/>
    </xf>
    <xf numFmtId="2" fontId="14" fillId="0" borderId="0" xfId="23" applyNumberFormat="1" applyFont="1" applyBorder="1">
      <alignment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7" xfId="23" applyFont="1" applyBorder="1" applyAlignment="1">
      <alignment horizontal="center" vertical="center"/>
      <protection/>
    </xf>
    <xf numFmtId="3" fontId="6" fillId="0" borderId="10" xfId="17" applyNumberFormat="1" applyFont="1" applyBorder="1" applyAlignment="1">
      <alignment/>
    </xf>
    <xf numFmtId="3" fontId="6" fillId="0" borderId="0" xfId="17" applyNumberFormat="1" applyFont="1" applyBorder="1" applyAlignment="1">
      <alignment/>
    </xf>
    <xf numFmtId="3" fontId="6" fillId="0" borderId="0" xfId="23" applyNumberFormat="1" applyFont="1">
      <alignment/>
      <protection/>
    </xf>
    <xf numFmtId="3" fontId="6" fillId="0" borderId="0" xfId="23" applyNumberFormat="1" applyFont="1" applyBorder="1" applyProtection="1">
      <alignment/>
      <protection locked="0"/>
    </xf>
    <xf numFmtId="3" fontId="6" fillId="0" borderId="0" xfId="23" applyNumberFormat="1" applyFont="1" applyProtection="1">
      <alignment/>
      <protection locked="0"/>
    </xf>
    <xf numFmtId="3" fontId="6" fillId="0" borderId="0" xfId="17" applyNumberFormat="1" applyFont="1" applyBorder="1" applyAlignment="1" applyProtection="1">
      <alignment/>
      <protection locked="0"/>
    </xf>
    <xf numFmtId="0" fontId="7" fillId="0" borderId="0" xfId="23" applyFont="1" applyAlignment="1">
      <alignment horizontal="left"/>
      <protection/>
    </xf>
    <xf numFmtId="3" fontId="6" fillId="0" borderId="0" xfId="23" applyNumberFormat="1" applyFont="1" applyBorder="1">
      <alignment/>
      <protection/>
    </xf>
    <xf numFmtId="194" fontId="6" fillId="0" borderId="10" xfId="23" applyNumberFormat="1" applyFont="1" applyBorder="1">
      <alignment/>
      <protection/>
    </xf>
    <xf numFmtId="2" fontId="6" fillId="0" borderId="0" xfId="23" applyNumberFormat="1" applyFont="1">
      <alignment/>
      <protection/>
    </xf>
    <xf numFmtId="0" fontId="6" fillId="0" borderId="0" xfId="23" applyFont="1" applyBorder="1">
      <alignment/>
      <protection/>
    </xf>
    <xf numFmtId="0" fontId="5" fillId="0" borderId="0" xfId="24" applyFont="1">
      <alignment/>
      <protection/>
    </xf>
    <xf numFmtId="0" fontId="6" fillId="0" borderId="0" xfId="24" applyFont="1" applyBorder="1" applyAlignment="1">
      <alignment/>
      <protection/>
    </xf>
    <xf numFmtId="0" fontId="6" fillId="0" borderId="0" xfId="24" applyFont="1" applyBorder="1">
      <alignment/>
      <protection/>
    </xf>
    <xf numFmtId="0" fontId="6" fillId="0" borderId="0" xfId="24" applyFont="1">
      <alignment/>
      <protection/>
    </xf>
    <xf numFmtId="0" fontId="6" fillId="0" borderId="1" xfId="24" applyFont="1" applyBorder="1" applyAlignment="1">
      <alignment horizontal="center"/>
      <protection/>
    </xf>
    <xf numFmtId="3" fontId="6" fillId="0" borderId="1" xfId="24" applyNumberFormat="1" applyFont="1" applyBorder="1" applyAlignment="1">
      <alignment horizontal="right"/>
      <protection/>
    </xf>
    <xf numFmtId="0" fontId="6" fillId="0" borderId="15" xfId="24" applyFont="1" applyBorder="1" applyAlignment="1">
      <alignment horizontal="center" vertical="center"/>
      <protection/>
    </xf>
    <xf numFmtId="0" fontId="6" fillId="0" borderId="3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/>
      <protection/>
    </xf>
    <xf numFmtId="0" fontId="6" fillId="0" borderId="10" xfId="24" applyFont="1" applyBorder="1" applyAlignment="1">
      <alignment horizontal="center"/>
      <protection/>
    </xf>
    <xf numFmtId="0" fontId="15" fillId="0" borderId="0" xfId="24" applyFont="1" applyBorder="1" applyAlignment="1">
      <alignment horizontal="center"/>
      <protection/>
    </xf>
    <xf numFmtId="3" fontId="15" fillId="0" borderId="10" xfId="24" applyNumberFormat="1" applyFont="1" applyBorder="1" applyAlignment="1">
      <alignment horizontal="right"/>
      <protection/>
    </xf>
    <xf numFmtId="3" fontId="15" fillId="0" borderId="0" xfId="24" applyNumberFormat="1" applyFont="1" applyBorder="1" applyAlignment="1">
      <alignment horizontal="right"/>
      <protection/>
    </xf>
    <xf numFmtId="38" fontId="15" fillId="0" borderId="0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0" fontId="15" fillId="0" borderId="0" xfId="24" applyFont="1" applyBorder="1" applyAlignment="1" quotePrefix="1">
      <alignment horizontal="center"/>
      <protection/>
    </xf>
    <xf numFmtId="0" fontId="16" fillId="0" borderId="0" xfId="24" applyFont="1" applyBorder="1" applyAlignment="1" quotePrefix="1">
      <alignment horizontal="center"/>
      <protection/>
    </xf>
    <xf numFmtId="3" fontId="16" fillId="0" borderId="10" xfId="24" applyNumberFormat="1" applyFont="1" applyBorder="1" applyAlignment="1">
      <alignment horizontal="right"/>
      <protection/>
    </xf>
    <xf numFmtId="3" fontId="16" fillId="0" borderId="0" xfId="24" applyNumberFormat="1" applyFont="1" applyBorder="1" applyAlignment="1">
      <alignment horizontal="right"/>
      <protection/>
    </xf>
    <xf numFmtId="0" fontId="15" fillId="0" borderId="10" xfId="24" applyFont="1" applyBorder="1" applyAlignment="1">
      <alignment horizontal="center"/>
      <protection/>
    </xf>
    <xf numFmtId="0" fontId="15" fillId="0" borderId="0" xfId="24" applyFont="1" applyBorder="1" applyAlignment="1">
      <alignment/>
      <protection/>
    </xf>
    <xf numFmtId="0" fontId="15" fillId="0" borderId="0" xfId="24" applyFont="1" applyAlignment="1">
      <alignment horizontal="center"/>
      <protection/>
    </xf>
    <xf numFmtId="38" fontId="15" fillId="0" borderId="10" xfId="17" applyFont="1" applyBorder="1" applyAlignment="1">
      <alignment horizontal="right"/>
    </xf>
    <xf numFmtId="38" fontId="15" fillId="0" borderId="0" xfId="17" applyFont="1" applyBorder="1" applyAlignment="1" applyProtection="1">
      <alignment horizontal="right"/>
      <protection locked="0"/>
    </xf>
    <xf numFmtId="38" fontId="15" fillId="0" borderId="0" xfId="17" applyFont="1" applyAlignment="1" applyProtection="1">
      <alignment horizontal="right"/>
      <protection locked="0"/>
    </xf>
    <xf numFmtId="38" fontId="6" fillId="0" borderId="0" xfId="17" applyFont="1" applyAlignment="1">
      <alignment horizontal="right"/>
    </xf>
    <xf numFmtId="0" fontId="15" fillId="0" borderId="0" xfId="24" applyFont="1" applyAlignment="1" quotePrefix="1">
      <alignment horizontal="center"/>
      <protection/>
    </xf>
    <xf numFmtId="38" fontId="6" fillId="0" borderId="14" xfId="17" applyFont="1" applyBorder="1" applyAlignment="1">
      <alignment horizontal="right"/>
    </xf>
    <xf numFmtId="38" fontId="6" fillId="0" borderId="1" xfId="17" applyFont="1" applyBorder="1" applyAlignment="1">
      <alignment horizontal="right"/>
    </xf>
    <xf numFmtId="0" fontId="6" fillId="0" borderId="1" xfId="24" applyFont="1" applyBorder="1" applyAlignment="1">
      <alignment horizontal="right"/>
      <protection/>
    </xf>
    <xf numFmtId="0" fontId="6" fillId="0" borderId="0" xfId="24" applyFont="1" applyAlignment="1">
      <alignment/>
      <protection/>
    </xf>
    <xf numFmtId="38" fontId="6" fillId="0" borderId="0" xfId="24" applyNumberFormat="1" applyFont="1" applyAlignment="1">
      <alignment/>
      <protection/>
    </xf>
    <xf numFmtId="0" fontId="6" fillId="0" borderId="20" xfId="25" applyFont="1" applyBorder="1" applyAlignment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0" xfId="25" applyFont="1" applyAlignment="1">
      <alignment horizontal="left"/>
      <protection/>
    </xf>
    <xf numFmtId="0" fontId="6" fillId="0" borderId="0" xfId="25" applyFont="1">
      <alignment/>
      <protection/>
    </xf>
    <xf numFmtId="0" fontId="6" fillId="0" borderId="0" xfId="25" applyFont="1" applyAlignment="1">
      <alignment horizontal="right"/>
      <protection/>
    </xf>
    <xf numFmtId="0" fontId="6" fillId="0" borderId="0" xfId="25" applyFont="1" applyBorder="1">
      <alignment/>
      <protection/>
    </xf>
    <xf numFmtId="0" fontId="6" fillId="0" borderId="1" xfId="25" applyFont="1">
      <alignment/>
      <protection/>
    </xf>
    <xf numFmtId="0" fontId="6" fillId="0" borderId="1" xfId="25" applyFont="1" applyAlignment="1">
      <alignment horizontal="right"/>
      <protection/>
    </xf>
    <xf numFmtId="0" fontId="6" fillId="0" borderId="1" xfId="25" applyFont="1" applyBorder="1" applyAlignment="1">
      <alignment horizontal="right"/>
      <protection/>
    </xf>
    <xf numFmtId="0" fontId="6" fillId="0" borderId="24" xfId="25" applyFont="1" applyBorder="1" applyAlignment="1">
      <alignment horizontal="center" vertical="center"/>
      <protection/>
    </xf>
    <xf numFmtId="0" fontId="6" fillId="0" borderId="24" xfId="25" applyFont="1" applyBorder="1" applyAlignment="1">
      <alignment vertical="center"/>
      <protection/>
    </xf>
    <xf numFmtId="0" fontId="6" fillId="0" borderId="3" xfId="25" applyFont="1" applyBorder="1" applyAlignment="1">
      <alignment horizontal="center" vertical="center"/>
      <protection/>
    </xf>
    <xf numFmtId="0" fontId="6" fillId="0" borderId="21" xfId="25" applyFont="1" applyBorder="1" applyAlignment="1">
      <alignment vertical="center"/>
      <protection/>
    </xf>
    <xf numFmtId="0" fontId="6" fillId="0" borderId="0" xfId="25" applyFont="1" applyBorder="1" applyAlignment="1">
      <alignment horizontal="center"/>
      <protection/>
    </xf>
    <xf numFmtId="0" fontId="6" fillId="0" borderId="7" xfId="25" applyFont="1" applyBorder="1" applyAlignment="1">
      <alignment horizontal="left" vertical="center"/>
      <protection/>
    </xf>
    <xf numFmtId="0" fontId="6" fillId="0" borderId="18" xfId="25" applyFont="1" applyBorder="1" applyAlignment="1">
      <alignment horizontal="left" vertical="center"/>
      <protection/>
    </xf>
    <xf numFmtId="0" fontId="6" fillId="0" borderId="21" xfId="25" applyFont="1" applyBorder="1" applyAlignment="1">
      <alignment horizontal="right" vertical="center"/>
      <protection/>
    </xf>
    <xf numFmtId="0" fontId="6" fillId="0" borderId="3" xfId="25" applyFont="1" applyBorder="1" applyAlignment="1">
      <alignment horizontal="right" vertical="center"/>
      <protection/>
    </xf>
    <xf numFmtId="0" fontId="6" fillId="0" borderId="10" xfId="25" applyFont="1" applyBorder="1">
      <alignment/>
      <protection/>
    </xf>
    <xf numFmtId="3" fontId="6" fillId="0" borderId="0" xfId="25" applyNumberFormat="1" applyFont="1" applyBorder="1">
      <alignment/>
      <protection/>
    </xf>
    <xf numFmtId="0" fontId="6" fillId="0" borderId="0" xfId="25" applyFont="1" applyAlignment="1">
      <alignment horizontal="center"/>
      <protection/>
    </xf>
    <xf numFmtId="38" fontId="15" fillId="0" borderId="10" xfId="17" applyFont="1" applyBorder="1" applyAlignment="1" applyProtection="1">
      <alignment shrinkToFit="1"/>
      <protection locked="0"/>
    </xf>
    <xf numFmtId="38" fontId="15" fillId="0" borderId="0" xfId="17" applyFont="1" applyBorder="1" applyAlignment="1" applyProtection="1">
      <alignment shrinkToFit="1"/>
      <protection locked="0"/>
    </xf>
    <xf numFmtId="38" fontId="15" fillId="0" borderId="0" xfId="17" applyFont="1" applyAlignment="1" applyProtection="1">
      <alignment shrinkToFit="1"/>
      <protection locked="0"/>
    </xf>
    <xf numFmtId="38" fontId="15" fillId="0" borderId="0" xfId="17" applyFont="1" applyBorder="1" applyAlignment="1">
      <alignment shrinkToFit="1"/>
    </xf>
    <xf numFmtId="38" fontId="6" fillId="0" borderId="0" xfId="17" applyFont="1" applyAlignment="1">
      <alignment shrinkToFit="1"/>
    </xf>
    <xf numFmtId="38" fontId="15" fillId="0" borderId="10" xfId="17" applyFont="1" applyBorder="1" applyAlignment="1">
      <alignment shrinkToFit="1"/>
    </xf>
    <xf numFmtId="38" fontId="15" fillId="0" borderId="0" xfId="17" applyFont="1" applyAlignment="1">
      <alignment shrinkToFit="1"/>
    </xf>
    <xf numFmtId="38" fontId="15" fillId="0" borderId="0" xfId="17" applyFont="1" applyBorder="1" applyAlignment="1" applyProtection="1">
      <alignment horizontal="right" shrinkToFit="1"/>
      <protection locked="0"/>
    </xf>
    <xf numFmtId="0" fontId="6" fillId="0" borderId="0" xfId="25" applyFont="1" applyAlignment="1" quotePrefix="1">
      <alignment horizontal="center"/>
      <protection/>
    </xf>
    <xf numFmtId="3" fontId="18" fillId="0" borderId="0" xfId="25" applyNumberFormat="1" applyFont="1" applyFill="1" applyBorder="1" applyAlignment="1" applyProtection="1">
      <alignment vertical="center" shrinkToFit="1"/>
      <protection/>
    </xf>
    <xf numFmtId="0" fontId="6" fillId="0" borderId="11" xfId="25" applyFont="1" applyBorder="1" applyAlignment="1">
      <alignment horizontal="center"/>
      <protection/>
    </xf>
    <xf numFmtId="3" fontId="15" fillId="0" borderId="14" xfId="25" applyNumberFormat="1" applyFont="1" applyBorder="1">
      <alignment/>
      <protection/>
    </xf>
    <xf numFmtId="3" fontId="15" fillId="0" borderId="1" xfId="25" applyNumberFormat="1" applyFont="1" applyBorder="1">
      <alignment/>
      <protection/>
    </xf>
    <xf numFmtId="38" fontId="15" fillId="0" borderId="1" xfId="17" applyFont="1" applyBorder="1" applyAlignment="1">
      <alignment/>
    </xf>
    <xf numFmtId="0" fontId="15" fillId="0" borderId="1" xfId="25" applyFont="1" applyBorder="1">
      <alignment/>
      <protection/>
    </xf>
    <xf numFmtId="0" fontId="15" fillId="0" borderId="0" xfId="25" applyFont="1" applyBorder="1">
      <alignment/>
      <protection/>
    </xf>
    <xf numFmtId="0" fontId="6" fillId="0" borderId="0" xfId="25" applyFont="1" applyAlignment="1">
      <alignment/>
      <protection/>
    </xf>
    <xf numFmtId="0" fontId="6" fillId="0" borderId="0" xfId="25" applyFont="1" applyAlignment="1">
      <alignment horizontal="left" vertical="center"/>
      <protection/>
    </xf>
    <xf numFmtId="0" fontId="6" fillId="0" borderId="7" xfId="25" applyFont="1" applyBorder="1">
      <alignment/>
      <protection/>
    </xf>
    <xf numFmtId="0" fontId="6" fillId="0" borderId="0" xfId="25" applyFont="1" applyBorder="1" applyAlignment="1">
      <alignment horizontal="right"/>
      <protection/>
    </xf>
    <xf numFmtId="0" fontId="6" fillId="0" borderId="18" xfId="25" applyFont="1" applyBorder="1">
      <alignment/>
      <protection/>
    </xf>
    <xf numFmtId="3" fontId="6" fillId="0" borderId="0" xfId="25" applyNumberFormat="1" applyFont="1">
      <alignment/>
      <protection/>
    </xf>
    <xf numFmtId="38" fontId="15" fillId="0" borderId="0" xfId="25" applyNumberFormat="1" applyFont="1" applyBorder="1" applyAlignment="1" applyProtection="1">
      <alignment shrinkToFit="1"/>
      <protection locked="0"/>
    </xf>
    <xf numFmtId="38" fontId="15" fillId="0" borderId="0" xfId="25" applyNumberFormat="1" applyFont="1" applyAlignment="1" applyProtection="1">
      <alignment horizontal="right" shrinkToFit="1"/>
      <protection locked="0"/>
    </xf>
    <xf numFmtId="38" fontId="15" fillId="0" borderId="0" xfId="25" applyNumberFormat="1" applyFont="1" applyAlignment="1" applyProtection="1">
      <alignment shrinkToFit="1"/>
      <protection locked="0"/>
    </xf>
    <xf numFmtId="38" fontId="15" fillId="0" borderId="0" xfId="17" applyFont="1" applyBorder="1" applyAlignment="1">
      <alignment horizontal="right" shrinkToFit="1"/>
    </xf>
    <xf numFmtId="38" fontId="15" fillId="0" borderId="0" xfId="25" applyNumberFormat="1" applyFont="1" applyBorder="1" applyAlignment="1">
      <alignment shrinkToFit="1"/>
      <protection/>
    </xf>
    <xf numFmtId="38" fontId="15" fillId="0" borderId="0" xfId="25" applyNumberFormat="1" applyFont="1" applyAlignment="1">
      <alignment shrinkToFit="1"/>
      <protection/>
    </xf>
    <xf numFmtId="0" fontId="15" fillId="0" borderId="10" xfId="25" applyFont="1" applyBorder="1" applyAlignment="1">
      <alignment/>
      <protection/>
    </xf>
    <xf numFmtId="0" fontId="15" fillId="0" borderId="0" xfId="25" applyFont="1" applyBorder="1" applyAlignment="1">
      <alignment/>
      <protection/>
    </xf>
    <xf numFmtId="38" fontId="15" fillId="0" borderId="0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1" xfId="25" applyFont="1" applyBorder="1" applyAlignment="1">
      <alignment horizontal="right"/>
      <protection/>
    </xf>
    <xf numFmtId="3" fontId="15" fillId="0" borderId="1" xfId="25" applyNumberFormat="1" applyFont="1" applyBorder="1" applyAlignment="1">
      <alignment horizontal="right"/>
      <protection/>
    </xf>
    <xf numFmtId="38" fontId="15" fillId="0" borderId="1" xfId="25" applyNumberFormat="1" applyFont="1" applyBorder="1">
      <alignment/>
      <protection/>
    </xf>
    <xf numFmtId="0" fontId="6" fillId="0" borderId="20" xfId="25" applyFont="1" applyBorder="1" applyAlignment="1">
      <alignment vertical="center"/>
      <protection/>
    </xf>
    <xf numFmtId="0" fontId="6" fillId="0" borderId="21" xfId="25" applyFont="1" applyBorder="1" applyAlignment="1">
      <alignment horizontal="left" vertical="center"/>
      <protection/>
    </xf>
    <xf numFmtId="0" fontId="6" fillId="0" borderId="1" xfId="25" applyFont="1" applyBorder="1" applyAlignment="1">
      <alignment horizontal="center"/>
      <protection/>
    </xf>
    <xf numFmtId="38" fontId="15" fillId="0" borderId="14" xfId="17" applyFont="1" applyBorder="1" applyAlignment="1">
      <alignment/>
    </xf>
    <xf numFmtId="38" fontId="15" fillId="0" borderId="1" xfId="17" applyFont="1" applyBorder="1" applyAlignment="1">
      <alignment horizontal="right"/>
    </xf>
    <xf numFmtId="38" fontId="15" fillId="0" borderId="1" xfId="17" applyFont="1" applyBorder="1" applyAlignment="1">
      <alignment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6" fillId="0" borderId="1" xfId="0" applyFont="1" applyAlignment="1">
      <alignment vertical="center"/>
    </xf>
    <xf numFmtId="0" fontId="6" fillId="0" borderId="1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Alignment="1">
      <alignment horizontal="center" vertical="center"/>
    </xf>
    <xf numFmtId="3" fontId="6" fillId="0" borderId="1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3" fontId="6" fillId="0" borderId="10" xfId="0" applyFont="1" applyFill="1" applyBorder="1" applyAlignment="1">
      <alignment vertical="center"/>
    </xf>
    <xf numFmtId="3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26" applyFont="1" applyAlignment="1">
      <alignment vertical="center"/>
      <protection/>
    </xf>
    <xf numFmtId="0" fontId="6" fillId="0" borderId="0" xfId="26" applyFont="1">
      <alignment/>
      <protection/>
    </xf>
    <xf numFmtId="0" fontId="6" fillId="0" borderId="0" xfId="27" applyFont="1" applyAlignment="1">
      <alignment vertical="center"/>
      <protection/>
    </xf>
    <xf numFmtId="0" fontId="6" fillId="0" borderId="0" xfId="27" applyFont="1">
      <alignment/>
      <protection/>
    </xf>
    <xf numFmtId="0" fontId="6" fillId="0" borderId="0" xfId="28" applyFont="1" applyAlignment="1">
      <alignment vertical="center" wrapText="1"/>
      <protection/>
    </xf>
    <xf numFmtId="0" fontId="6" fillId="0" borderId="0" xfId="28" applyFont="1">
      <alignment/>
      <protection/>
    </xf>
    <xf numFmtId="0" fontId="13" fillId="0" borderId="0" xfId="28" applyFont="1">
      <alignment/>
      <protection/>
    </xf>
    <xf numFmtId="0" fontId="6" fillId="0" borderId="0" xfId="28" applyFont="1" applyAlignment="1">
      <alignment horizontal="right" vertical="center"/>
      <protection/>
    </xf>
    <xf numFmtId="0" fontId="13" fillId="0" borderId="0" xfId="28" applyFont="1" applyAlignment="1">
      <alignment horizontal="right" vertical="center"/>
      <protection/>
    </xf>
    <xf numFmtId="0" fontId="6" fillId="0" borderId="15" xfId="28" applyFont="1" applyBorder="1" applyAlignment="1">
      <alignment vertical="center" wrapText="1"/>
      <protection/>
    </xf>
    <xf numFmtId="0" fontId="6" fillId="0" borderId="3" xfId="28" applyFont="1" applyBorder="1" applyAlignment="1">
      <alignment horizontal="center" vertical="center" wrapText="1"/>
      <protection/>
    </xf>
    <xf numFmtId="0" fontId="6" fillId="0" borderId="4" xfId="28" applyFont="1" applyBorder="1" applyAlignment="1">
      <alignment horizontal="center" vertical="center" wrapText="1"/>
      <protection/>
    </xf>
    <xf numFmtId="0" fontId="6" fillId="0" borderId="18" xfId="28" applyFont="1" applyBorder="1" applyAlignment="1">
      <alignment vertical="center" wrapText="1"/>
      <protection/>
    </xf>
    <xf numFmtId="0" fontId="6" fillId="0" borderId="0" xfId="28" applyFont="1" applyAlignment="1">
      <alignment horizontal="distributed" vertical="center"/>
      <protection/>
    </xf>
    <xf numFmtId="38" fontId="6" fillId="0" borderId="10" xfId="17" applyFont="1" applyBorder="1" applyAlignment="1">
      <alignment vertical="center" wrapText="1"/>
    </xf>
    <xf numFmtId="0" fontId="6" fillId="0" borderId="9" xfId="28" applyFont="1" applyBorder="1" applyAlignment="1">
      <alignment horizontal="distributed" vertical="center" wrapText="1"/>
      <protection/>
    </xf>
    <xf numFmtId="0" fontId="6" fillId="0" borderId="8" xfId="28" applyFont="1" applyBorder="1" applyAlignment="1">
      <alignment horizontal="distributed" vertical="center"/>
      <protection/>
    </xf>
    <xf numFmtId="0" fontId="13" fillId="0" borderId="18" xfId="28" applyFont="1" applyBorder="1" applyAlignment="1">
      <alignment vertical="center"/>
      <protection/>
    </xf>
    <xf numFmtId="0" fontId="6" fillId="0" borderId="0" xfId="28" applyFont="1" applyBorder="1" applyAlignment="1">
      <alignment vertical="center" wrapText="1"/>
      <protection/>
    </xf>
    <xf numFmtId="0" fontId="6" fillId="0" borderId="8" xfId="28" applyFont="1" applyBorder="1" applyAlignment="1">
      <alignment vertical="center" wrapText="1"/>
      <protection/>
    </xf>
    <xf numFmtId="0" fontId="13" fillId="0" borderId="0" xfId="28" applyFont="1" applyBorder="1" applyAlignment="1">
      <alignment vertical="center"/>
      <protection/>
    </xf>
    <xf numFmtId="0" fontId="6" fillId="0" borderId="10" xfId="28" applyFont="1" applyBorder="1" applyAlignment="1">
      <alignment horizontal="distributed" vertical="center"/>
      <protection/>
    </xf>
    <xf numFmtId="0" fontId="6" fillId="0" borderId="8" xfId="28" applyFont="1" applyBorder="1" applyAlignment="1">
      <alignment vertical="center"/>
      <protection/>
    </xf>
    <xf numFmtId="0" fontId="6" fillId="0" borderId="0" xfId="28" applyFont="1" applyBorder="1" applyAlignment="1">
      <alignment horizontal="distributed" vertical="center"/>
      <protection/>
    </xf>
    <xf numFmtId="0" fontId="13" fillId="0" borderId="0" xfId="28" applyFont="1" applyBorder="1" applyAlignment="1">
      <alignment horizontal="right" vertical="center"/>
      <protection/>
    </xf>
    <xf numFmtId="0" fontId="6" fillId="0" borderId="25" xfId="28" applyFont="1" applyBorder="1" applyAlignment="1">
      <alignment vertical="center" wrapText="1"/>
      <protection/>
    </xf>
    <xf numFmtId="0" fontId="6" fillId="0" borderId="25" xfId="28" applyFont="1" applyBorder="1" applyAlignment="1">
      <alignment horizontal="distributed" vertical="center"/>
      <protection/>
    </xf>
    <xf numFmtId="38" fontId="6" fillId="0" borderId="26" xfId="17" applyFont="1" applyFill="1" applyBorder="1" applyAlignment="1">
      <alignment vertical="center" wrapText="1"/>
    </xf>
    <xf numFmtId="0" fontId="6" fillId="0" borderId="27" xfId="28" applyFont="1" applyBorder="1" applyAlignment="1">
      <alignment horizontal="distributed" vertical="center" wrapText="1"/>
      <protection/>
    </xf>
    <xf numFmtId="0" fontId="6" fillId="0" borderId="26" xfId="28" applyFont="1" applyBorder="1" applyAlignment="1">
      <alignment vertical="center"/>
      <protection/>
    </xf>
    <xf numFmtId="0" fontId="13" fillId="0" borderId="26" xfId="28" applyFont="1" applyBorder="1" applyAlignment="1">
      <alignment vertical="center"/>
      <protection/>
    </xf>
    <xf numFmtId="0" fontId="19" fillId="0" borderId="0" xfId="28" applyFont="1" applyAlignment="1">
      <alignment horizontal="center"/>
      <protection/>
    </xf>
    <xf numFmtId="0" fontId="6" fillId="0" borderId="0" xfId="28" applyFont="1" applyBorder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Fill="1" applyBorder="1">
      <alignment/>
      <protection/>
    </xf>
    <xf numFmtId="0" fontId="7" fillId="0" borderId="0" xfId="28" applyFont="1" applyBorder="1">
      <alignment/>
      <protection/>
    </xf>
    <xf numFmtId="0" fontId="6" fillId="0" borderId="1" xfId="0" applyFont="1" applyFill="1" applyAlignment="1">
      <alignment/>
    </xf>
    <xf numFmtId="0" fontId="6" fillId="0" borderId="1" xfId="0" applyFont="1" applyFill="1" applyAlignment="1">
      <alignment horizontal="right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" fontId="6" fillId="0" borderId="32" xfId="0" applyFont="1" applyFill="1" applyBorder="1" applyAlignment="1">
      <alignment horizontal="right" vertical="center"/>
    </xf>
    <xf numFmtId="3" fontId="6" fillId="0" borderId="33" xfId="0" applyFont="1" applyFill="1" applyBorder="1" applyAlignment="1">
      <alignment horizontal="right" vertical="center"/>
    </xf>
    <xf numFmtId="3" fontId="6" fillId="0" borderId="8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38" fontId="6" fillId="0" borderId="0" xfId="17" applyFont="1" applyFill="1" applyAlignment="1">
      <alignment horizontal="right" vertical="center"/>
    </xf>
    <xf numFmtId="0" fontId="6" fillId="0" borderId="8" xfId="0" applyFont="1" applyFill="1" applyAlignment="1" quotePrefix="1">
      <alignment horizontal="center" vertical="center"/>
    </xf>
    <xf numFmtId="3" fontId="6" fillId="0" borderId="33" xfId="0" applyFont="1" applyFill="1" applyBorder="1" applyAlignment="1" applyProtection="1">
      <alignment horizontal="right" vertical="center"/>
      <protection locked="0"/>
    </xf>
    <xf numFmtId="3" fontId="6" fillId="0" borderId="8" xfId="0" applyFont="1" applyFill="1" applyBorder="1" applyAlignment="1" applyProtection="1">
      <alignment horizontal="right" vertical="center"/>
      <protection locked="0"/>
    </xf>
    <xf numFmtId="3" fontId="6" fillId="0" borderId="0" xfId="0" applyFont="1" applyFill="1" applyBorder="1" applyAlignment="1" applyProtection="1">
      <alignment horizontal="right" vertical="center"/>
      <protection locked="0"/>
    </xf>
    <xf numFmtId="3" fontId="6" fillId="0" borderId="32" xfId="0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/>
    </xf>
    <xf numFmtId="0" fontId="13" fillId="0" borderId="11" xfId="0" applyFont="1" applyFill="1" applyBorder="1" applyAlignment="1" quotePrefix="1">
      <alignment horizontal="center" vertical="center"/>
    </xf>
    <xf numFmtId="3" fontId="13" fillId="0" borderId="14" xfId="0" applyFont="1" applyFill="1" applyBorder="1" applyAlignment="1">
      <alignment horizontal="right" vertical="center"/>
    </xf>
    <xf numFmtId="3" fontId="13" fillId="0" borderId="34" xfId="0" applyFont="1" applyFill="1" applyBorder="1" applyAlignment="1">
      <alignment horizontal="right" vertical="center"/>
    </xf>
    <xf numFmtId="3" fontId="13" fillId="0" borderId="35" xfId="0" applyFont="1" applyFill="1" applyBorder="1" applyAlignment="1" applyProtection="1">
      <alignment horizontal="right" vertical="center"/>
      <protection locked="0"/>
    </xf>
    <xf numFmtId="3" fontId="13" fillId="0" borderId="11" xfId="0" applyFont="1" applyFill="1" applyBorder="1" applyAlignment="1" applyProtection="1">
      <alignment horizontal="right" vertical="center"/>
      <protection locked="0"/>
    </xf>
    <xf numFmtId="3" fontId="13" fillId="0" borderId="1" xfId="0" applyFont="1" applyFill="1" applyBorder="1" applyAlignment="1" applyProtection="1">
      <alignment horizontal="right" vertical="center"/>
      <protection locked="0"/>
    </xf>
    <xf numFmtId="3" fontId="13" fillId="0" borderId="34" xfId="0" applyFont="1" applyFill="1" applyBorder="1" applyAlignment="1" applyProtection="1">
      <alignment horizontal="right" vertical="center"/>
      <protection locked="0"/>
    </xf>
    <xf numFmtId="38" fontId="13" fillId="0" borderId="1" xfId="17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horizontal="right" vertical="center"/>
      <protection locked="0"/>
    </xf>
    <xf numFmtId="0" fontId="6" fillId="0" borderId="33" xfId="0" applyFont="1" applyFill="1" applyBorder="1" applyAlignment="1" applyProtection="1">
      <alignment horizontal="right" vertical="center"/>
      <protection locked="0"/>
    </xf>
    <xf numFmtId="38" fontId="6" fillId="0" borderId="8" xfId="17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/>
    </xf>
    <xf numFmtId="0" fontId="17" fillId="0" borderId="0" xfId="28" applyFont="1" applyAlignment="1">
      <alignment vertical="center"/>
      <protection/>
    </xf>
    <xf numFmtId="0" fontId="17" fillId="0" borderId="0" xfId="27" applyFont="1">
      <alignment/>
      <protection/>
    </xf>
    <xf numFmtId="0" fontId="17" fillId="0" borderId="0" xfId="26" applyFont="1">
      <alignment/>
      <protection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0" borderId="10" xfId="0" applyFont="1" applyBorder="1" applyAlignment="1">
      <alignment vertical="center"/>
    </xf>
    <xf numFmtId="3" fontId="6" fillId="0" borderId="0" xfId="0" applyFont="1" applyBorder="1" applyAlignment="1">
      <alignment vertical="center"/>
    </xf>
    <xf numFmtId="19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Alignment="1" quotePrefix="1">
      <alignment horizontal="center" vertical="center"/>
    </xf>
    <xf numFmtId="0" fontId="13" fillId="0" borderId="8" xfId="0" applyFont="1" applyAlignment="1" quotePrefix="1">
      <alignment horizontal="center" vertical="center"/>
    </xf>
    <xf numFmtId="3" fontId="13" fillId="0" borderId="10" xfId="0" applyFont="1" applyBorder="1" applyAlignment="1">
      <alignment vertical="center"/>
    </xf>
    <xf numFmtId="3" fontId="13" fillId="0" borderId="0" xfId="0" applyFont="1" applyBorder="1" applyAlignment="1">
      <alignment vertical="center"/>
    </xf>
    <xf numFmtId="196" fontId="13" fillId="0" borderId="0" xfId="0" applyNumberFormat="1" applyFont="1" applyBorder="1" applyAlignment="1">
      <alignment vertical="center"/>
    </xf>
    <xf numFmtId="0" fontId="6" fillId="0" borderId="8" xfId="0" applyFont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0" xfId="17" applyFont="1" applyBorder="1" applyAlignment="1" applyProtection="1">
      <alignment vertical="center"/>
      <protection locked="0"/>
    </xf>
    <xf numFmtId="38" fontId="6" fillId="0" borderId="0" xfId="17" applyFont="1" applyBorder="1" applyAlignment="1" applyProtection="1">
      <alignment vertical="center"/>
      <protection locked="0"/>
    </xf>
    <xf numFmtId="196" fontId="6" fillId="0" borderId="0" xfId="0" applyFont="1" applyBorder="1" applyAlignment="1" applyProtection="1">
      <alignment horizontal="right" vertical="center"/>
      <protection locked="0"/>
    </xf>
    <xf numFmtId="38" fontId="6" fillId="0" borderId="14" xfId="17" applyFont="1" applyBorder="1" applyAlignment="1" applyProtection="1">
      <alignment vertical="center"/>
      <protection locked="0"/>
    </xf>
    <xf numFmtId="38" fontId="6" fillId="0" borderId="1" xfId="17" applyFont="1" applyBorder="1" applyAlignment="1" applyProtection="1">
      <alignment vertical="center"/>
      <protection locked="0"/>
    </xf>
    <xf numFmtId="196" fontId="6" fillId="0" borderId="1" xfId="0" applyFont="1" applyBorder="1" applyAlignment="1" applyProtection="1">
      <alignment horizontal="right" vertical="center"/>
      <protection locked="0"/>
    </xf>
    <xf numFmtId="0" fontId="6" fillId="0" borderId="15" xfId="0" applyFont="1" applyAlignment="1">
      <alignment/>
    </xf>
    <xf numFmtId="202" fontId="21" fillId="0" borderId="15" xfId="0" applyNumberFormat="1" applyFont="1" applyAlignment="1">
      <alignment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17" applyNumberFormat="1" applyFont="1" applyBorder="1" applyAlignment="1" applyProtection="1">
      <alignment vertical="center"/>
      <protection locked="0"/>
    </xf>
    <xf numFmtId="202" fontId="21" fillId="0" borderId="15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41" fontId="17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center"/>
    </xf>
    <xf numFmtId="41" fontId="6" fillId="0" borderId="1" xfId="0" applyNumberFormat="1" applyFont="1" applyAlignment="1">
      <alignment/>
    </xf>
    <xf numFmtId="41" fontId="6" fillId="0" borderId="1" xfId="0" applyNumberFormat="1" applyFont="1" applyAlignment="1">
      <alignment horizontal="right"/>
    </xf>
    <xf numFmtId="41" fontId="6" fillId="0" borderId="8" xfId="0" applyNumberFormat="1" applyFont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8" xfId="0" applyNumberFormat="1" applyFont="1" applyAlignment="1" quotePrefix="1">
      <alignment horizontal="center" vertical="center"/>
    </xf>
    <xf numFmtId="41" fontId="13" fillId="0" borderId="0" xfId="0" applyNumberFormat="1" applyFont="1" applyAlignment="1">
      <alignment/>
    </xf>
    <xf numFmtId="41" fontId="13" fillId="0" borderId="8" xfId="0" applyNumberFormat="1" applyFont="1" applyAlignment="1" quotePrefix="1">
      <alignment horizontal="center" vertical="center"/>
    </xf>
    <xf numFmtId="41" fontId="13" fillId="0" borderId="1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horizontal="right" vertical="center"/>
    </xf>
    <xf numFmtId="41" fontId="6" fillId="0" borderId="8" xfId="0" applyNumberFormat="1" applyFont="1" applyAlignment="1">
      <alignment vertical="center"/>
    </xf>
    <xf numFmtId="41" fontId="6" fillId="0" borderId="0" xfId="17" applyNumberFormat="1" applyFont="1" applyAlignment="1">
      <alignment vertical="center"/>
    </xf>
    <xf numFmtId="41" fontId="6" fillId="0" borderId="0" xfId="17" applyNumberFormat="1" applyFont="1" applyFill="1" applyBorder="1" applyAlignment="1" applyProtection="1">
      <alignment vertical="center"/>
      <protection locked="0"/>
    </xf>
    <xf numFmtId="41" fontId="6" fillId="0" borderId="0" xfId="29" applyNumberFormat="1" applyFont="1" applyFill="1" applyBorder="1" applyAlignment="1" applyProtection="1">
      <alignment horizontal="right" vertical="center"/>
      <protection locked="0"/>
    </xf>
    <xf numFmtId="41" fontId="6" fillId="0" borderId="0" xfId="17" applyNumberFormat="1" applyFont="1" applyBorder="1" applyAlignment="1">
      <alignment vertical="center"/>
    </xf>
    <xf numFmtId="204" fontId="6" fillId="0" borderId="0" xfId="29" applyNumberFormat="1" applyFont="1" applyFill="1" applyBorder="1" applyAlignment="1" applyProtection="1">
      <alignment horizontal="center" vertical="center"/>
      <protection locked="0"/>
    </xf>
    <xf numFmtId="41" fontId="6" fillId="0" borderId="0" xfId="17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38" fontId="6" fillId="0" borderId="7" xfId="17" applyFont="1" applyBorder="1" applyAlignment="1">
      <alignment vertical="center"/>
    </xf>
    <xf numFmtId="38" fontId="6" fillId="0" borderId="1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38" fontId="6" fillId="0" borderId="14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6" fillId="0" borderId="19" xfId="0" applyFont="1" applyAlignment="1">
      <alignment vertical="center" wrapText="1"/>
    </xf>
    <xf numFmtId="0" fontId="6" fillId="0" borderId="22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8" xfId="0" applyFont="1" applyAlignment="1" quotePrefix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3" fillId="0" borderId="8" xfId="0" applyFont="1" applyAlignment="1" quotePrefix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6" fillId="0" borderId="36" xfId="0" applyFont="1" applyAlignment="1">
      <alignment horizontal="center" vertical="center"/>
    </xf>
    <xf numFmtId="0" fontId="6" fillId="0" borderId="37" xfId="0" applyFont="1" applyAlignment="1">
      <alignment horizontal="center" vertical="center"/>
    </xf>
    <xf numFmtId="0" fontId="6" fillId="0" borderId="21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0" xfId="25" applyFont="1" applyBorder="1" applyAlignment="1">
      <alignment horizont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vertical="center"/>
      <protection/>
    </xf>
    <xf numFmtId="0" fontId="6" fillId="0" borderId="0" xfId="25" applyFont="1" applyBorder="1" applyAlignment="1">
      <alignment horizontal="right" vertical="center"/>
      <protection/>
    </xf>
    <xf numFmtId="0" fontId="6" fillId="0" borderId="0" xfId="25" applyFont="1" applyBorder="1" applyAlignment="1">
      <alignment horizontal="left" vertical="center"/>
      <protection/>
    </xf>
    <xf numFmtId="0" fontId="24" fillId="0" borderId="15" xfId="0" applyFont="1" applyBorder="1" applyAlignment="1">
      <alignment horizontal="center" vertical="center"/>
    </xf>
    <xf numFmtId="0" fontId="24" fillId="0" borderId="2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Alignment="1">
      <alignment horizontal="center" vertical="center"/>
    </xf>
    <xf numFmtId="0" fontId="24" fillId="0" borderId="16" xfId="0" applyFont="1" applyAlignment="1">
      <alignment horizontal="center" vertical="center"/>
    </xf>
    <xf numFmtId="0" fontId="24" fillId="0" borderId="17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" xfId="0" applyFont="1" applyAlignment="1">
      <alignment horizontal="center" vertical="center"/>
    </xf>
    <xf numFmtId="3" fontId="24" fillId="0" borderId="7" xfId="0" applyFont="1" applyAlignment="1">
      <alignment vertical="center"/>
    </xf>
    <xf numFmtId="3" fontId="24" fillId="0" borderId="18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4" fillId="0" borderId="9" xfId="28" applyFont="1" applyBorder="1" applyAlignment="1">
      <alignment horizontal="distributed" vertical="center" wrapText="1"/>
      <protection/>
    </xf>
    <xf numFmtId="0" fontId="13" fillId="0" borderId="24" xfId="28" applyFont="1" applyBorder="1" applyAlignment="1">
      <alignment horizontal="center" vertical="center"/>
      <protection/>
    </xf>
    <xf numFmtId="0" fontId="6" fillId="0" borderId="16" xfId="28" applyFont="1" applyBorder="1" applyAlignment="1">
      <alignment horizontal="center" vertical="center"/>
      <protection/>
    </xf>
    <xf numFmtId="0" fontId="6" fillId="0" borderId="6" xfId="28" applyFont="1" applyBorder="1" applyAlignment="1">
      <alignment vertical="center"/>
      <protection/>
    </xf>
    <xf numFmtId="0" fontId="6" fillId="0" borderId="9" xfId="28" applyFont="1" applyBorder="1" applyAlignment="1">
      <alignment vertical="center"/>
      <protection/>
    </xf>
    <xf numFmtId="0" fontId="6" fillId="0" borderId="9" xfId="28" applyFont="1" applyBorder="1" applyAlignment="1">
      <alignment horizontal="right" vertical="center"/>
      <protection/>
    </xf>
    <xf numFmtId="0" fontId="6" fillId="0" borderId="13" xfId="28" applyFont="1" applyFill="1" applyBorder="1" applyAlignment="1">
      <alignment horizontal="right" vertical="center"/>
      <protection/>
    </xf>
    <xf numFmtId="41" fontId="6" fillId="0" borderId="1" xfId="17" applyNumberFormat="1" applyFont="1" applyFill="1" applyBorder="1" applyAlignment="1" applyProtection="1">
      <alignment vertical="center"/>
      <protection locked="0"/>
    </xf>
    <xf numFmtId="3" fontId="6" fillId="0" borderId="10" xfId="0" applyFont="1" applyAlignment="1">
      <alignment vertical="center"/>
    </xf>
    <xf numFmtId="3" fontId="6" fillId="0" borderId="0" xfId="0" applyFont="1" applyAlignment="1">
      <alignment vertical="center"/>
    </xf>
    <xf numFmtId="3" fontId="6" fillId="0" borderId="0" xfId="0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13" fillId="0" borderId="10" xfId="0" applyFont="1" applyFill="1" applyBorder="1" applyAlignment="1">
      <alignment vertical="center"/>
    </xf>
    <xf numFmtId="3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6" fillId="0" borderId="15" xfId="25" applyFont="1" applyBorder="1" applyAlignment="1">
      <alignment/>
      <protection/>
    </xf>
    <xf numFmtId="0" fontId="0" fillId="0" borderId="15" xfId="0" applyBorder="1" applyAlignment="1">
      <alignment/>
    </xf>
    <xf numFmtId="0" fontId="17" fillId="0" borderId="0" xfId="25" applyFont="1" applyBorder="1" applyAlignment="1">
      <alignment horizontal="center"/>
      <protection/>
    </xf>
    <xf numFmtId="0" fontId="6" fillId="0" borderId="24" xfId="25" applyFont="1" applyBorder="1" applyAlignment="1">
      <alignment horizontal="left" vertical="center"/>
      <protection/>
    </xf>
    <xf numFmtId="0" fontId="6" fillId="0" borderId="30" xfId="25" applyFont="1" applyBorder="1" applyAlignment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 quotePrefix="1">
      <alignment vertical="center" wrapText="1"/>
    </xf>
    <xf numFmtId="0" fontId="13" fillId="0" borderId="8" xfId="0" applyFont="1" applyBorder="1" applyAlignment="1" quotePrefix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Alignment="1">
      <alignment vertical="center"/>
    </xf>
    <xf numFmtId="3" fontId="6" fillId="0" borderId="14" xfId="0" applyFont="1" applyFill="1" applyAlignment="1">
      <alignment horizontal="right" vertical="center"/>
    </xf>
    <xf numFmtId="0" fontId="6" fillId="0" borderId="11" xfId="0" applyFont="1" applyAlignment="1">
      <alignment horizontal="center" vertical="center"/>
    </xf>
    <xf numFmtId="0" fontId="6" fillId="0" borderId="14" xfId="0" applyFont="1" applyAlignment="1">
      <alignment vertical="center"/>
    </xf>
    <xf numFmtId="0" fontId="6" fillId="0" borderId="15" xfId="0" applyFont="1" applyAlignment="1">
      <alignment vertical="center"/>
    </xf>
    <xf numFmtId="0" fontId="6" fillId="0" borderId="15" xfId="0" applyFont="1" applyAlignment="1">
      <alignment horizontal="center" vertical="center"/>
    </xf>
    <xf numFmtId="0" fontId="24" fillId="0" borderId="0" xfId="27" applyFont="1" applyAlignment="1">
      <alignment vertical="center"/>
      <protection/>
    </xf>
    <xf numFmtId="0" fontId="24" fillId="0" borderId="0" xfId="27" applyFont="1" applyAlignment="1">
      <alignment horizontal="right" vertical="center"/>
      <protection/>
    </xf>
    <xf numFmtId="0" fontId="24" fillId="0" borderId="0" xfId="27" applyFont="1">
      <alignment/>
      <protection/>
    </xf>
    <xf numFmtId="0" fontId="24" fillId="0" borderId="20" xfId="27" applyFont="1" applyBorder="1" applyAlignment="1">
      <alignment horizontal="center" vertical="center"/>
      <protection/>
    </xf>
    <xf numFmtId="0" fontId="24" fillId="0" borderId="19" xfId="27" applyFont="1" applyBorder="1" applyAlignment="1">
      <alignment horizontal="center" vertical="center"/>
      <protection/>
    </xf>
    <xf numFmtId="0" fontId="24" fillId="0" borderId="0" xfId="27" applyFont="1" applyFill="1" applyAlignment="1">
      <alignment horizontal="center" vertical="center"/>
      <protection/>
    </xf>
    <xf numFmtId="38" fontId="24" fillId="0" borderId="10" xfId="17" applyFont="1" applyBorder="1" applyAlignment="1">
      <alignment horizontal="center" vertical="center"/>
    </xf>
    <xf numFmtId="38" fontId="24" fillId="0" borderId="0" xfId="17" applyFont="1" applyAlignment="1">
      <alignment horizontal="center" vertical="center"/>
    </xf>
    <xf numFmtId="0" fontId="24" fillId="0" borderId="0" xfId="27" applyFont="1" applyAlignment="1" quotePrefix="1">
      <alignment horizontal="center" vertical="center"/>
      <protection/>
    </xf>
    <xf numFmtId="38" fontId="24" fillId="0" borderId="10" xfId="17" applyFont="1" applyBorder="1" applyAlignment="1" applyProtection="1">
      <alignment horizontal="center" vertical="center"/>
      <protection locked="0"/>
    </xf>
    <xf numFmtId="38" fontId="24" fillId="0" borderId="0" xfId="17" applyFont="1" applyBorder="1" applyAlignment="1" applyProtection="1">
      <alignment horizontal="center" vertical="center"/>
      <protection locked="0"/>
    </xf>
    <xf numFmtId="0" fontId="24" fillId="0" borderId="8" xfId="27" applyFont="1" applyBorder="1" applyAlignment="1" quotePrefix="1">
      <alignment horizontal="center" vertical="center"/>
      <protection/>
    </xf>
    <xf numFmtId="0" fontId="24" fillId="0" borderId="0" xfId="27" applyFont="1" applyBorder="1">
      <alignment/>
      <protection/>
    </xf>
    <xf numFmtId="0" fontId="25" fillId="0" borderId="11" xfId="27" applyFont="1" applyBorder="1" applyAlignment="1" quotePrefix="1">
      <alignment horizontal="center" vertical="center"/>
      <protection/>
    </xf>
    <xf numFmtId="38" fontId="25" fillId="0" borderId="14" xfId="17" applyFont="1" applyBorder="1" applyAlignment="1" applyProtection="1">
      <alignment horizontal="center" vertical="center"/>
      <protection locked="0"/>
    </xf>
    <xf numFmtId="38" fontId="25" fillId="0" borderId="1" xfId="17" applyFont="1" applyBorder="1" applyAlignment="1" applyProtection="1">
      <alignment horizontal="center" vertical="center"/>
      <protection locked="0"/>
    </xf>
    <xf numFmtId="0" fontId="25" fillId="0" borderId="0" xfId="27" applyFont="1">
      <alignment/>
      <protection/>
    </xf>
    <xf numFmtId="0" fontId="24" fillId="0" borderId="0" xfId="26" applyFont="1" applyAlignment="1">
      <alignment vertical="center"/>
      <protection/>
    </xf>
    <xf numFmtId="0" fontId="24" fillId="0" borderId="0" xfId="26" applyFont="1" applyAlignment="1">
      <alignment horizontal="right" vertical="center"/>
      <protection/>
    </xf>
    <xf numFmtId="0" fontId="24" fillId="0" borderId="0" xfId="26" applyFont="1">
      <alignment/>
      <protection/>
    </xf>
    <xf numFmtId="0" fontId="24" fillId="0" borderId="20" xfId="26" applyFont="1" applyBorder="1" applyAlignment="1">
      <alignment horizontal="center" vertical="center"/>
      <protection/>
    </xf>
    <xf numFmtId="0" fontId="24" fillId="0" borderId="19" xfId="26" applyFont="1" applyBorder="1" applyAlignment="1">
      <alignment horizontal="center" vertical="center"/>
      <protection/>
    </xf>
    <xf numFmtId="0" fontId="24" fillId="0" borderId="0" xfId="26" applyFont="1" applyFill="1" applyAlignment="1">
      <alignment horizontal="center" vertical="center"/>
      <protection/>
    </xf>
    <xf numFmtId="0" fontId="24" fillId="0" borderId="0" xfId="26" applyFont="1" applyAlignment="1" quotePrefix="1">
      <alignment horizontal="center" vertical="center"/>
      <protection/>
    </xf>
    <xf numFmtId="0" fontId="24" fillId="0" borderId="8" xfId="26" applyFont="1" applyBorder="1" applyAlignment="1" quotePrefix="1">
      <alignment horizontal="center" vertical="center"/>
      <protection/>
    </xf>
    <xf numFmtId="0" fontId="24" fillId="0" borderId="0" xfId="26" applyFont="1" applyBorder="1">
      <alignment/>
      <protection/>
    </xf>
    <xf numFmtId="0" fontId="25" fillId="0" borderId="11" xfId="26" applyFont="1" applyBorder="1" applyAlignment="1" quotePrefix="1">
      <alignment horizontal="center" vertical="center"/>
      <protection/>
    </xf>
    <xf numFmtId="0" fontId="25" fillId="0" borderId="0" xfId="26" applyFont="1">
      <alignment/>
      <protection/>
    </xf>
    <xf numFmtId="0" fontId="6" fillId="0" borderId="13" xfId="25" applyFont="1" applyBorder="1" applyAlignment="1">
      <alignment horizontal="center" vertical="center"/>
      <protection/>
    </xf>
    <xf numFmtId="0" fontId="6" fillId="0" borderId="17" xfId="25" applyFont="1" applyBorder="1" applyAlignment="1">
      <alignment horizontal="center" vertical="center"/>
      <protection/>
    </xf>
    <xf numFmtId="0" fontId="6" fillId="0" borderId="24" xfId="25" applyFont="1" applyBorder="1" applyAlignment="1">
      <alignment horizontal="center" vertical="center"/>
      <protection/>
    </xf>
    <xf numFmtId="0" fontId="6" fillId="0" borderId="30" xfId="25" applyFont="1" applyBorder="1" applyAlignment="1">
      <alignment horizontal="center" vertical="center"/>
      <protection/>
    </xf>
    <xf numFmtId="0" fontId="6" fillId="0" borderId="38" xfId="25" applyFont="1" applyBorder="1" applyAlignment="1">
      <alignment horizontal="center" vertical="center"/>
      <protection/>
    </xf>
    <xf numFmtId="0" fontId="6" fillId="0" borderId="24" xfId="25" applyFont="1" applyBorder="1" applyAlignment="1">
      <alignment vertical="center"/>
      <protection/>
    </xf>
    <xf numFmtId="0" fontId="6" fillId="0" borderId="30" xfId="25" applyFont="1" applyBorder="1" applyAlignment="1">
      <alignment vertical="center"/>
      <protection/>
    </xf>
    <xf numFmtId="0" fontId="6" fillId="0" borderId="8" xfId="25" applyFont="1" applyBorder="1" applyAlignment="1">
      <alignment horizontal="center" vertical="center" wrapText="1"/>
      <protection/>
    </xf>
    <xf numFmtId="0" fontId="6" fillId="0" borderId="4" xfId="25" applyFont="1" applyBorder="1" applyAlignment="1">
      <alignment horizontal="center" vertical="center" wrapText="1"/>
      <protection/>
    </xf>
    <xf numFmtId="0" fontId="6" fillId="0" borderId="19" xfId="25" applyFont="1" applyBorder="1" applyAlignment="1">
      <alignment horizontal="center" vertical="center"/>
      <protection/>
    </xf>
    <xf numFmtId="0" fontId="6" fillId="0" borderId="20" xfId="25" applyFont="1" applyBorder="1" applyAlignment="1">
      <alignment horizontal="center" vertical="center"/>
      <protection/>
    </xf>
    <xf numFmtId="0" fontId="6" fillId="0" borderId="7" xfId="25" applyFont="1" applyBorder="1" applyAlignment="1">
      <alignment horizontal="center" vertical="center"/>
      <protection/>
    </xf>
    <xf numFmtId="0" fontId="6" fillId="0" borderId="21" xfId="25" applyFont="1" applyBorder="1" applyAlignment="1">
      <alignment horizontal="center" vertical="center"/>
      <protection/>
    </xf>
    <xf numFmtId="0" fontId="6" fillId="0" borderId="6" xfId="25" applyFont="1" applyBorder="1" applyAlignment="1">
      <alignment horizontal="center" vertical="center"/>
      <protection/>
    </xf>
    <xf numFmtId="0" fontId="6" fillId="0" borderId="21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 vertical="center"/>
      <protection/>
    </xf>
    <xf numFmtId="0" fontId="6" fillId="0" borderId="15" xfId="24" applyFont="1" applyBorder="1" applyAlignment="1">
      <alignment horizontal="center" vertical="center"/>
      <protection/>
    </xf>
    <xf numFmtId="0" fontId="6" fillId="0" borderId="3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center"/>
      <protection/>
    </xf>
    <xf numFmtId="0" fontId="6" fillId="0" borderId="2" xfId="25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horizontal="left"/>
      <protection/>
    </xf>
    <xf numFmtId="0" fontId="6" fillId="0" borderId="37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/>
    </xf>
    <xf numFmtId="0" fontId="6" fillId="0" borderId="9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19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6" fillId="0" borderId="20" xfId="23" applyFont="1" applyBorder="1" applyAlignment="1">
      <alignment horizontal="center" vertical="center"/>
      <protection/>
    </xf>
    <xf numFmtId="0" fontId="6" fillId="0" borderId="0" xfId="23" applyFont="1" applyAlignment="1">
      <alignment horizontal="left"/>
      <protection/>
    </xf>
    <xf numFmtId="0" fontId="13" fillId="0" borderId="0" xfId="0" applyFont="1" applyBorder="1" applyAlignment="1" quotePrefix="1">
      <alignment horizontal="center" vertical="center" wrapText="1"/>
    </xf>
    <xf numFmtId="0" fontId="13" fillId="0" borderId="8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4" fillId="0" borderId="19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Border="1" applyAlignment="1" quotePrefix="1">
      <alignment horizontal="center" vertical="center" wrapText="1"/>
    </xf>
    <xf numFmtId="0" fontId="6" fillId="0" borderId="8" xfId="0" applyFont="1" applyBorder="1" applyAlignment="1" quotePrefix="1">
      <alignment horizontal="center" vertical="center" wrapText="1"/>
    </xf>
    <xf numFmtId="0" fontId="17" fillId="0" borderId="0" xfId="26" applyFont="1" applyAlignment="1">
      <alignment horizontal="center" vertical="center"/>
      <protection/>
    </xf>
    <xf numFmtId="0" fontId="17" fillId="0" borderId="0" xfId="27" applyFont="1" applyAlignment="1">
      <alignment horizontal="center" vertical="center"/>
      <protection/>
    </xf>
    <xf numFmtId="0" fontId="17" fillId="0" borderId="0" xfId="28" applyFont="1" applyAlignment="1">
      <alignment horizontal="center" vertical="center"/>
      <protection/>
    </xf>
    <xf numFmtId="0" fontId="7" fillId="0" borderId="19" xfId="28" applyFont="1" applyBorder="1" applyAlignment="1">
      <alignment horizontal="center" vertical="center"/>
      <protection/>
    </xf>
    <xf numFmtId="0" fontId="7" fillId="0" borderId="20" xfId="28" applyFont="1" applyBorder="1" applyAlignment="1">
      <alignment horizontal="center" vertical="center"/>
      <protection/>
    </xf>
    <xf numFmtId="0" fontId="6" fillId="0" borderId="10" xfId="28" applyFont="1" applyBorder="1" applyAlignment="1">
      <alignment horizontal="distributed" vertical="center"/>
      <protection/>
    </xf>
    <xf numFmtId="0" fontId="6" fillId="0" borderId="8" xfId="28" applyFont="1" applyBorder="1" applyAlignment="1">
      <alignment horizontal="distributed" vertical="center"/>
      <protection/>
    </xf>
    <xf numFmtId="0" fontId="6" fillId="0" borderId="39" xfId="28" applyFont="1" applyBorder="1" applyAlignment="1">
      <alignment vertical="center" wrapText="1"/>
      <protection/>
    </xf>
    <xf numFmtId="0" fontId="6" fillId="0" borderId="40" xfId="28" applyFont="1" applyBorder="1" applyAlignment="1">
      <alignment vertical="center" wrapText="1"/>
      <protection/>
    </xf>
    <xf numFmtId="0" fontId="6" fillId="0" borderId="37" xfId="28" applyFont="1" applyBorder="1" applyAlignment="1">
      <alignment horizontal="center" vertical="center" wrapText="1"/>
      <protection/>
    </xf>
    <xf numFmtId="0" fontId="6" fillId="0" borderId="2" xfId="28" applyFont="1" applyBorder="1" applyAlignment="1">
      <alignment horizontal="center" vertical="center" wrapText="1"/>
      <protection/>
    </xf>
    <xf numFmtId="0" fontId="6" fillId="0" borderId="21" xfId="28" applyFont="1" applyBorder="1" applyAlignment="1">
      <alignment horizontal="center" vertical="center" wrapText="1"/>
      <protection/>
    </xf>
    <xf numFmtId="0" fontId="6" fillId="0" borderId="4" xfId="28" applyFont="1" applyBorder="1" applyAlignment="1">
      <alignment horizontal="center" vertical="center" wrapText="1"/>
      <protection/>
    </xf>
    <xf numFmtId="0" fontId="6" fillId="0" borderId="21" xfId="28" applyFont="1" applyBorder="1" applyAlignment="1">
      <alignment horizontal="center" vertical="center"/>
      <protection/>
    </xf>
    <xf numFmtId="0" fontId="6" fillId="0" borderId="4" xfId="28" applyFont="1" applyBorder="1" applyAlignment="1">
      <alignment horizontal="center" vertical="center"/>
      <protection/>
    </xf>
    <xf numFmtId="0" fontId="6" fillId="0" borderId="37" xfId="28" applyFont="1" applyBorder="1" applyAlignment="1">
      <alignment horizontal="center" vertical="center"/>
      <protection/>
    </xf>
    <xf numFmtId="0" fontId="6" fillId="0" borderId="2" xfId="28" applyFont="1" applyBorder="1" applyAlignment="1">
      <alignment horizontal="center" vertical="center"/>
      <protection/>
    </xf>
    <xf numFmtId="0" fontId="6" fillId="0" borderId="15" xfId="28" applyFont="1" applyBorder="1" applyAlignment="1">
      <alignment horizontal="center" vertical="center" wrapText="1"/>
      <protection/>
    </xf>
    <xf numFmtId="0" fontId="6" fillId="0" borderId="3" xfId="28" applyFont="1" applyBorder="1" applyAlignment="1">
      <alignment horizontal="center" vertical="center" wrapText="1"/>
      <protection/>
    </xf>
    <xf numFmtId="0" fontId="6" fillId="0" borderId="36" xfId="28" applyFont="1" applyBorder="1" applyAlignment="1">
      <alignment horizontal="center" vertical="center" wrapText="1"/>
      <protection/>
    </xf>
    <xf numFmtId="0" fontId="6" fillId="0" borderId="13" xfId="28" applyFont="1" applyBorder="1" applyAlignment="1">
      <alignment horizontal="center" vertical="center" wrapText="1"/>
      <protection/>
    </xf>
    <xf numFmtId="0" fontId="6" fillId="0" borderId="4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6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Alignment="1">
      <alignment horizontal="center" vertical="center" wrapText="1"/>
    </xf>
    <xf numFmtId="0" fontId="7" fillId="0" borderId="6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" xfId="0" applyFont="1" applyFill="1" applyAlignment="1">
      <alignment horizontal="center" vertical="center"/>
    </xf>
    <xf numFmtId="0" fontId="6" fillId="0" borderId="37" xfId="0" applyFont="1" applyFill="1" applyAlignment="1">
      <alignment horizontal="center" vertical="center"/>
    </xf>
    <xf numFmtId="41" fontId="17" fillId="0" borderId="0" xfId="0" applyNumberFormat="1" applyFont="1" applyAlignment="1">
      <alignment horizont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8" xfId="0" applyNumberFormat="1" applyFont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6" fillId="0" borderId="36" xfId="0" applyNumberFormat="1" applyFont="1" applyBorder="1" applyAlignment="1">
      <alignment horizontal="center" vertical="center"/>
    </xf>
    <xf numFmtId="41" fontId="6" fillId="0" borderId="9" xfId="0" applyNumberFormat="1" applyFont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0" fontId="6" fillId="0" borderId="36" xfId="0" applyNumberFormat="1" applyFont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37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68 ( 介護保険課）" xfId="21"/>
    <cellStyle name="標準_168 (介護保険課）" xfId="22"/>
    <cellStyle name="標準_169 ( 介護保険課）" xfId="23"/>
    <cellStyle name="標準_170 ( 介護保険課）" xfId="24"/>
    <cellStyle name="標準_171（介護保険課）" xfId="25"/>
    <cellStyle name="標準_173 （長寿社会対策課）" xfId="26"/>
    <cellStyle name="標準_174 （長寿社会対策課）" xfId="27"/>
    <cellStyle name="標準_175(長寿社会対策課)" xfId="28"/>
    <cellStyle name="標準_Sheet1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15</xdr:row>
      <xdr:rowOff>0</xdr:rowOff>
    </xdr:from>
    <xdr:to>
      <xdr:col>8</xdr:col>
      <xdr:colOff>447675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0" y="364807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352425</xdr:colOff>
      <xdr:row>15</xdr:row>
      <xdr:rowOff>0</xdr:rowOff>
    </xdr:from>
    <xdr:to>
      <xdr:col>9</xdr:col>
      <xdr:colOff>447675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86775" y="364807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8"/>
  </sheetPr>
  <dimension ref="A1:I32"/>
  <sheetViews>
    <sheetView showGridLines="0" tabSelected="1" zoomScaleSheetLayoutView="100" workbookViewId="0" topLeftCell="A1">
      <selection activeCell="B25" sqref="B25"/>
    </sheetView>
  </sheetViews>
  <sheetFormatPr defaultColWidth="8.796875" defaultRowHeight="14.25"/>
  <cols>
    <col min="1" max="1" width="3.5" style="4" customWidth="1"/>
    <col min="2" max="2" width="28.59765625" style="4" customWidth="1"/>
    <col min="3" max="3" width="1.4921875" style="4" customWidth="1"/>
    <col min="4" max="4" width="13.5" style="4" customWidth="1"/>
    <col min="5" max="5" width="3.5" style="4" customWidth="1"/>
    <col min="6" max="6" width="28.69921875" style="4" customWidth="1"/>
    <col min="7" max="7" width="1.4921875" style="4" customWidth="1"/>
    <col min="8" max="8" width="13.5" style="4" customWidth="1"/>
    <col min="9" max="11" width="7.3984375" style="4" customWidth="1"/>
    <col min="12" max="13" width="6.3984375" style="4" customWidth="1"/>
    <col min="14" max="17" width="7.3984375" style="4" customWidth="1"/>
    <col min="18" max="18" width="6.3984375" style="4" customWidth="1"/>
    <col min="19" max="20" width="7.3984375" style="4" customWidth="1"/>
    <col min="21" max="27" width="6.3984375" style="4" customWidth="1"/>
    <col min="28" max="30" width="7.3984375" style="4" customWidth="1"/>
    <col min="31" max="31" width="8.3984375" style="4" customWidth="1"/>
    <col min="32" max="32" width="6.3984375" style="4" customWidth="1"/>
    <col min="33" max="33" width="11.3984375" style="4" customWidth="1"/>
    <col min="34" max="34" width="13.3984375" style="4" customWidth="1"/>
    <col min="35" max="36" width="6.3984375" style="4" customWidth="1"/>
    <col min="37" max="37" width="7.3984375" style="4" customWidth="1"/>
    <col min="38" max="52" width="6.3984375" style="4" customWidth="1"/>
    <col min="53" max="53" width="7.3984375" style="4" customWidth="1"/>
    <col min="54" max="60" width="6.3984375" style="4" customWidth="1"/>
    <col min="61" max="61" width="11.3984375" style="4" customWidth="1"/>
    <col min="62" max="62" width="13.3984375" style="4" customWidth="1"/>
    <col min="63" max="88" width="6.3984375" style="4" customWidth="1"/>
    <col min="89" max="89" width="11.3984375" style="4" customWidth="1"/>
    <col min="90" max="90" width="13.3984375" style="4" customWidth="1"/>
    <col min="91" max="116" width="6.3984375" style="4" customWidth="1"/>
    <col min="117" max="117" width="11.3984375" style="4" customWidth="1"/>
    <col min="118" max="118" width="13.3984375" style="4" customWidth="1"/>
    <col min="119" max="144" width="6.3984375" style="4" customWidth="1"/>
    <col min="145" max="16384" width="11.3984375" style="4" customWidth="1"/>
  </cols>
  <sheetData>
    <row r="1" spans="1:8" s="1" customFormat="1" ht="18.75">
      <c r="A1" s="502" t="s">
        <v>46</v>
      </c>
      <c r="B1" s="502"/>
      <c r="C1" s="502"/>
      <c r="D1" s="502"/>
      <c r="E1" s="502"/>
      <c r="F1" s="502"/>
      <c r="G1" s="502"/>
      <c r="H1" s="502"/>
    </row>
    <row r="3" spans="1:8" ht="14.25" thickBot="1">
      <c r="A3" s="2"/>
      <c r="B3" s="2"/>
      <c r="C3" s="2"/>
      <c r="D3" s="2"/>
      <c r="E3" s="2"/>
      <c r="F3" s="2"/>
      <c r="G3" s="2"/>
      <c r="H3" s="3" t="s">
        <v>47</v>
      </c>
    </row>
    <row r="4" spans="1:8" ht="13.5">
      <c r="A4" s="506" t="s">
        <v>0</v>
      </c>
      <c r="B4" s="506"/>
      <c r="C4" s="507"/>
      <c r="D4" s="499" t="s">
        <v>1</v>
      </c>
      <c r="E4" s="503" t="s">
        <v>0</v>
      </c>
      <c r="F4" s="506"/>
      <c r="G4" s="507"/>
      <c r="H4" s="503" t="s">
        <v>1</v>
      </c>
    </row>
    <row r="5" spans="1:8" ht="13.5">
      <c r="A5" s="508"/>
      <c r="B5" s="508"/>
      <c r="C5" s="509"/>
      <c r="D5" s="500"/>
      <c r="E5" s="512"/>
      <c r="F5" s="508"/>
      <c r="G5" s="509"/>
      <c r="H5" s="504"/>
    </row>
    <row r="6" spans="1:8" ht="13.5">
      <c r="A6" s="510"/>
      <c r="B6" s="510"/>
      <c r="C6" s="511"/>
      <c r="D6" s="501"/>
      <c r="E6" s="505"/>
      <c r="F6" s="510"/>
      <c r="G6" s="511"/>
      <c r="H6" s="505"/>
    </row>
    <row r="7" spans="1:9" ht="12" customHeight="1">
      <c r="A7" s="514" t="s">
        <v>2</v>
      </c>
      <c r="B7" s="514"/>
      <c r="C7" s="9"/>
      <c r="D7" s="10">
        <v>1</v>
      </c>
      <c r="E7" s="513" t="s">
        <v>3</v>
      </c>
      <c r="F7" s="514"/>
      <c r="G7" s="11"/>
      <c r="H7" s="12">
        <v>100</v>
      </c>
      <c r="I7" s="13"/>
    </row>
    <row r="8" spans="1:9" ht="12" customHeight="1">
      <c r="A8" s="14"/>
      <c r="B8" s="14" t="s">
        <v>4</v>
      </c>
      <c r="C8" s="15"/>
      <c r="D8" s="16">
        <v>1</v>
      </c>
      <c r="E8" s="17"/>
      <c r="F8" s="14" t="s">
        <v>5</v>
      </c>
      <c r="G8" s="18"/>
      <c r="H8" s="19">
        <v>1</v>
      </c>
      <c r="I8" s="13"/>
    </row>
    <row r="9" spans="1:9" ht="12" customHeight="1">
      <c r="A9" s="498" t="s">
        <v>6</v>
      </c>
      <c r="B9" s="498"/>
      <c r="C9" s="15"/>
      <c r="D9" s="20">
        <v>13</v>
      </c>
      <c r="E9" s="17"/>
      <c r="F9" s="14" t="s">
        <v>7</v>
      </c>
      <c r="G9" s="18"/>
      <c r="H9" s="19">
        <v>1</v>
      </c>
      <c r="I9" s="13"/>
    </row>
    <row r="10" spans="1:9" ht="12" customHeight="1">
      <c r="A10" s="14"/>
      <c r="B10" s="14" t="s">
        <v>48</v>
      </c>
      <c r="C10" s="15"/>
      <c r="D10" s="16">
        <v>1</v>
      </c>
      <c r="E10" s="17"/>
      <c r="F10" s="14" t="s">
        <v>8</v>
      </c>
      <c r="G10" s="18"/>
      <c r="H10" s="19">
        <v>1</v>
      </c>
      <c r="I10" s="13"/>
    </row>
    <row r="11" spans="1:9" ht="12" customHeight="1">
      <c r="A11" s="14"/>
      <c r="B11" s="14" t="s">
        <v>9</v>
      </c>
      <c r="C11" s="15"/>
      <c r="D11" s="16">
        <v>3</v>
      </c>
      <c r="E11" s="17"/>
      <c r="F11" s="14" t="s">
        <v>10</v>
      </c>
      <c r="G11" s="18"/>
      <c r="H11" s="19">
        <v>1</v>
      </c>
      <c r="I11" s="13"/>
    </row>
    <row r="12" spans="1:9" ht="12" customHeight="1">
      <c r="A12" s="14"/>
      <c r="B12" s="14" t="s">
        <v>11</v>
      </c>
      <c r="C12" s="15"/>
      <c r="D12" s="16">
        <v>1</v>
      </c>
      <c r="E12" s="17"/>
      <c r="F12" s="14" t="s">
        <v>12</v>
      </c>
      <c r="G12" s="18"/>
      <c r="H12" s="19">
        <v>1</v>
      </c>
      <c r="I12" s="13"/>
    </row>
    <row r="13" spans="1:9" ht="12" customHeight="1">
      <c r="A13" s="14"/>
      <c r="B13" s="14" t="s">
        <v>13</v>
      </c>
      <c r="C13" s="15"/>
      <c r="D13" s="16">
        <v>1</v>
      </c>
      <c r="E13" s="17"/>
      <c r="F13" s="14" t="s">
        <v>14</v>
      </c>
      <c r="G13" s="18"/>
      <c r="H13" s="19">
        <v>1</v>
      </c>
      <c r="I13" s="13"/>
    </row>
    <row r="14" spans="1:9" ht="12" customHeight="1">
      <c r="A14" s="14"/>
      <c r="B14" s="14" t="s">
        <v>49</v>
      </c>
      <c r="C14" s="15"/>
      <c r="D14" s="16">
        <v>1</v>
      </c>
      <c r="E14" s="17"/>
      <c r="F14" s="14" t="s">
        <v>15</v>
      </c>
      <c r="G14" s="18"/>
      <c r="H14" s="19">
        <v>1</v>
      </c>
      <c r="I14" s="13"/>
    </row>
    <row r="15" spans="1:9" ht="12" customHeight="1">
      <c r="A15" s="14"/>
      <c r="B15" s="14" t="s">
        <v>16</v>
      </c>
      <c r="C15" s="15"/>
      <c r="D15" s="16">
        <v>2</v>
      </c>
      <c r="E15" s="17"/>
      <c r="F15" s="14" t="s">
        <v>17</v>
      </c>
      <c r="G15" s="18"/>
      <c r="H15" s="19">
        <v>1</v>
      </c>
      <c r="I15" s="13"/>
    </row>
    <row r="16" spans="1:9" ht="12" customHeight="1">
      <c r="A16" s="14"/>
      <c r="B16" s="14" t="s">
        <v>18</v>
      </c>
      <c r="C16" s="15"/>
      <c r="D16" s="16">
        <v>2</v>
      </c>
      <c r="E16" s="17"/>
      <c r="F16" s="14" t="s">
        <v>19</v>
      </c>
      <c r="G16" s="18"/>
      <c r="H16" s="19">
        <v>74</v>
      </c>
      <c r="I16" s="13"/>
    </row>
    <row r="17" spans="1:9" ht="12" customHeight="1">
      <c r="A17" s="14"/>
      <c r="B17" s="14" t="s">
        <v>20</v>
      </c>
      <c r="C17" s="15"/>
      <c r="D17" s="16">
        <v>1</v>
      </c>
      <c r="E17" s="17"/>
      <c r="F17" s="14" t="s">
        <v>21</v>
      </c>
      <c r="G17" s="18"/>
      <c r="H17" s="19">
        <v>18</v>
      </c>
      <c r="I17" s="13"/>
    </row>
    <row r="18" spans="1:9" ht="12" customHeight="1">
      <c r="A18" s="14"/>
      <c r="B18" s="14" t="s">
        <v>22</v>
      </c>
      <c r="C18" s="15"/>
      <c r="D18" s="16">
        <v>1</v>
      </c>
      <c r="E18" s="497" t="s">
        <v>23</v>
      </c>
      <c r="F18" s="498"/>
      <c r="G18" s="18"/>
      <c r="H18" s="19">
        <v>1</v>
      </c>
      <c r="I18" s="13"/>
    </row>
    <row r="19" spans="1:9" ht="12" customHeight="1">
      <c r="A19" s="498" t="s">
        <v>24</v>
      </c>
      <c r="B19" s="498"/>
      <c r="C19" s="15"/>
      <c r="D19" s="20">
        <v>217</v>
      </c>
      <c r="E19" s="497" t="s">
        <v>25</v>
      </c>
      <c r="F19" s="498"/>
      <c r="G19" s="18"/>
      <c r="H19" s="19">
        <v>1</v>
      </c>
      <c r="I19" s="13"/>
    </row>
    <row r="20" spans="1:9" ht="12" customHeight="1">
      <c r="A20" s="14"/>
      <c r="B20" s="14" t="s">
        <v>26</v>
      </c>
      <c r="C20" s="15"/>
      <c r="D20" s="16">
        <v>2</v>
      </c>
      <c r="E20" s="497" t="s">
        <v>27</v>
      </c>
      <c r="F20" s="498"/>
      <c r="G20" s="18"/>
      <c r="H20" s="21">
        <v>52</v>
      </c>
      <c r="I20" s="13"/>
    </row>
    <row r="21" spans="1:9" ht="12" customHeight="1">
      <c r="A21" s="14"/>
      <c r="B21" s="14" t="s">
        <v>28</v>
      </c>
      <c r="C21" s="15"/>
      <c r="D21" s="16">
        <v>25</v>
      </c>
      <c r="E21" s="17"/>
      <c r="F21" s="14" t="s">
        <v>29</v>
      </c>
      <c r="G21" s="18"/>
      <c r="H21" s="19">
        <v>6</v>
      </c>
      <c r="I21" s="13"/>
    </row>
    <row r="22" spans="1:9" ht="12" customHeight="1">
      <c r="A22" s="14"/>
      <c r="B22" s="14" t="s">
        <v>30</v>
      </c>
      <c r="C22" s="15"/>
      <c r="D22" s="16">
        <v>28</v>
      </c>
      <c r="E22" s="17"/>
      <c r="F22" s="14" t="s">
        <v>31</v>
      </c>
      <c r="G22" s="18"/>
      <c r="H22" s="19">
        <v>1</v>
      </c>
      <c r="I22" s="13"/>
    </row>
    <row r="23" spans="1:9" ht="12" customHeight="1">
      <c r="A23" s="14"/>
      <c r="B23" s="14" t="s">
        <v>32</v>
      </c>
      <c r="C23" s="15"/>
      <c r="D23" s="16">
        <v>20</v>
      </c>
      <c r="E23" s="17"/>
      <c r="F23" s="14" t="s">
        <v>33</v>
      </c>
      <c r="G23" s="18"/>
      <c r="H23" s="19">
        <v>16</v>
      </c>
      <c r="I23" s="13"/>
    </row>
    <row r="24" spans="1:9" ht="12" customHeight="1">
      <c r="A24" s="14"/>
      <c r="B24" s="14" t="s">
        <v>34</v>
      </c>
      <c r="C24" s="15"/>
      <c r="D24" s="16">
        <v>6</v>
      </c>
      <c r="E24" s="17"/>
      <c r="F24" s="14" t="s">
        <v>35</v>
      </c>
      <c r="G24" s="18"/>
      <c r="H24" s="19">
        <v>17</v>
      </c>
      <c r="I24" s="13"/>
    </row>
    <row r="25" spans="1:9" ht="12" customHeight="1">
      <c r="A25" s="14"/>
      <c r="B25" s="14" t="s">
        <v>36</v>
      </c>
      <c r="C25" s="15"/>
      <c r="D25" s="16">
        <v>13</v>
      </c>
      <c r="E25" s="17"/>
      <c r="F25" s="14" t="s">
        <v>37</v>
      </c>
      <c r="G25" s="18"/>
      <c r="H25" s="19">
        <v>8</v>
      </c>
      <c r="I25" s="13"/>
    </row>
    <row r="26" spans="1:9" ht="12" customHeight="1">
      <c r="A26" s="14"/>
      <c r="B26" s="14" t="s">
        <v>38</v>
      </c>
      <c r="C26" s="15"/>
      <c r="D26" s="16">
        <v>96</v>
      </c>
      <c r="E26" s="17"/>
      <c r="F26" s="14" t="s">
        <v>39</v>
      </c>
      <c r="G26" s="18"/>
      <c r="H26" s="19">
        <v>4</v>
      </c>
      <c r="I26" s="13"/>
    </row>
    <row r="27" spans="1:9" ht="12" customHeight="1">
      <c r="A27" s="14"/>
      <c r="B27" s="14" t="s">
        <v>40</v>
      </c>
      <c r="C27" s="15"/>
      <c r="D27" s="16">
        <v>27</v>
      </c>
      <c r="E27" s="17"/>
      <c r="F27" s="13"/>
      <c r="G27" s="18"/>
      <c r="H27" s="21"/>
      <c r="I27" s="13"/>
    </row>
    <row r="28" spans="1:9" ht="12" customHeight="1">
      <c r="A28" s="498" t="s">
        <v>41</v>
      </c>
      <c r="B28" s="498"/>
      <c r="C28" s="15"/>
      <c r="D28" s="20">
        <v>14</v>
      </c>
      <c r="E28" s="17"/>
      <c r="F28" s="14"/>
      <c r="G28" s="18"/>
      <c r="H28" s="21"/>
      <c r="I28" s="13"/>
    </row>
    <row r="29" spans="1:9" ht="12" customHeight="1">
      <c r="A29" s="14"/>
      <c r="B29" s="14" t="s">
        <v>42</v>
      </c>
      <c r="C29" s="15"/>
      <c r="D29" s="16">
        <v>2</v>
      </c>
      <c r="E29" s="17"/>
      <c r="F29" s="14"/>
      <c r="G29" s="18"/>
      <c r="H29" s="21"/>
      <c r="I29" s="13"/>
    </row>
    <row r="30" spans="1:9" ht="12" customHeight="1">
      <c r="A30" s="14"/>
      <c r="B30" s="14" t="s">
        <v>43</v>
      </c>
      <c r="C30" s="15"/>
      <c r="D30" s="16">
        <v>4</v>
      </c>
      <c r="E30" s="17"/>
      <c r="F30" s="14"/>
      <c r="G30" s="18"/>
      <c r="H30" s="21"/>
      <c r="I30" s="13"/>
    </row>
    <row r="31" spans="1:9" ht="12" customHeight="1" thickBot="1">
      <c r="A31" s="22"/>
      <c r="B31" s="22" t="s">
        <v>44</v>
      </c>
      <c r="C31" s="23"/>
      <c r="D31" s="24">
        <v>8</v>
      </c>
      <c r="E31" s="26"/>
      <c r="F31" s="22"/>
      <c r="G31" s="27"/>
      <c r="H31" s="28"/>
      <c r="I31" s="13"/>
    </row>
    <row r="32" spans="1:8" ht="13.5">
      <c r="A32" s="29" t="s">
        <v>45</v>
      </c>
      <c r="B32" s="29"/>
      <c r="C32" s="29"/>
      <c r="D32" s="29"/>
      <c r="E32" s="29"/>
      <c r="F32" s="29"/>
      <c r="G32" s="29"/>
      <c r="H32" s="29"/>
    </row>
  </sheetData>
  <mergeCells count="13">
    <mergeCell ref="A1:H1"/>
    <mergeCell ref="A28:B28"/>
    <mergeCell ref="H4:H6"/>
    <mergeCell ref="A4:C6"/>
    <mergeCell ref="E4:G6"/>
    <mergeCell ref="E7:F7"/>
    <mergeCell ref="A7:B7"/>
    <mergeCell ref="E18:F18"/>
    <mergeCell ref="E19:F19"/>
    <mergeCell ref="E20:F20"/>
    <mergeCell ref="D4:D6"/>
    <mergeCell ref="A9:B9"/>
    <mergeCell ref="A19:B19"/>
  </mergeCells>
  <printOptions/>
  <pageMargins left="0.5118110236220472" right="0.5118110236220472" top="0.7874015748031497" bottom="0.4724409448818898" header="0.15748031496062992" footer="0.31496062992125984"/>
  <pageSetup horizontalDpi="400" verticalDpi="4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J27"/>
  <sheetViews>
    <sheetView showGridLines="0" zoomScaleSheetLayoutView="100" workbookViewId="0" topLeftCell="A1">
      <selection activeCell="H19" sqref="H19"/>
    </sheetView>
  </sheetViews>
  <sheetFormatPr defaultColWidth="8.796875" defaultRowHeight="14.25"/>
  <cols>
    <col min="1" max="1" width="1" style="231" customWidth="1"/>
    <col min="2" max="2" width="20.19921875" style="231" customWidth="1"/>
    <col min="3" max="3" width="1" style="231" customWidth="1"/>
    <col min="4" max="4" width="6.59765625" style="231" customWidth="1"/>
    <col min="5" max="5" width="1.203125" style="231" customWidth="1"/>
    <col min="6" max="6" width="10.59765625" style="231" customWidth="1"/>
    <col min="7" max="7" width="13.5" style="231" customWidth="1"/>
    <col min="8" max="8" width="20.19921875" style="231" customWidth="1"/>
    <col min="9" max="9" width="11.09765625" style="231" customWidth="1"/>
    <col min="10" max="10" width="11.09765625" style="232" customWidth="1"/>
    <col min="11" max="16384" width="8.8984375" style="231" customWidth="1"/>
  </cols>
  <sheetData>
    <row r="1" spans="1:10" s="311" customFormat="1" ht="24.75" customHeight="1">
      <c r="A1" s="544" t="s">
        <v>355</v>
      </c>
      <c r="B1" s="544"/>
      <c r="C1" s="544"/>
      <c r="D1" s="544"/>
      <c r="E1" s="544"/>
      <c r="F1" s="544"/>
      <c r="G1" s="544"/>
      <c r="H1" s="544"/>
      <c r="I1" s="544"/>
      <c r="J1" s="544"/>
    </row>
    <row r="2" spans="1:8" ht="13.5">
      <c r="A2" s="230"/>
      <c r="B2" s="230"/>
      <c r="C2" s="230"/>
      <c r="D2" s="230"/>
      <c r="E2" s="230"/>
      <c r="F2" s="230"/>
      <c r="G2" s="230"/>
      <c r="H2" s="230"/>
    </row>
    <row r="3" spans="1:10" ht="14.25" thickBot="1">
      <c r="A3" s="230"/>
      <c r="B3" s="230"/>
      <c r="C3" s="230"/>
      <c r="D3" s="230"/>
      <c r="E3" s="230"/>
      <c r="F3" s="230"/>
      <c r="G3" s="230"/>
      <c r="H3" s="230"/>
      <c r="I3" s="234"/>
      <c r="J3" s="233" t="s">
        <v>287</v>
      </c>
    </row>
    <row r="4" spans="1:10" ht="19.5" customHeight="1">
      <c r="A4" s="235"/>
      <c r="B4" s="559" t="s">
        <v>288</v>
      </c>
      <c r="C4" s="235"/>
      <c r="D4" s="557" t="s">
        <v>289</v>
      </c>
      <c r="E4" s="558"/>
      <c r="F4" s="561" t="s">
        <v>290</v>
      </c>
      <c r="G4" s="551" t="s">
        <v>291</v>
      </c>
      <c r="H4" s="552"/>
      <c r="I4" s="545" t="s">
        <v>292</v>
      </c>
      <c r="J4" s="546"/>
    </row>
    <row r="5" spans="1:10" ht="19.5" customHeight="1">
      <c r="A5" s="236"/>
      <c r="B5" s="560"/>
      <c r="C5" s="237"/>
      <c r="D5" s="555" t="s">
        <v>293</v>
      </c>
      <c r="E5" s="556"/>
      <c r="F5" s="562"/>
      <c r="G5" s="553"/>
      <c r="H5" s="554"/>
      <c r="I5" s="409" t="s">
        <v>307</v>
      </c>
      <c r="J5" s="408" t="s">
        <v>308</v>
      </c>
    </row>
    <row r="6" spans="1:10" ht="19.5" customHeight="1">
      <c r="A6" s="238"/>
      <c r="B6" s="239" t="s">
        <v>294</v>
      </c>
      <c r="C6" s="230"/>
      <c r="D6" s="240">
        <v>100</v>
      </c>
      <c r="E6" s="230"/>
      <c r="F6" s="241" t="s">
        <v>295</v>
      </c>
      <c r="G6" s="239" t="s">
        <v>296</v>
      </c>
      <c r="H6" s="242" t="s">
        <v>294</v>
      </c>
      <c r="I6" s="410">
        <v>86</v>
      </c>
      <c r="J6" s="243">
        <v>88</v>
      </c>
    </row>
    <row r="7" spans="1:10" ht="19.5" customHeight="1">
      <c r="A7" s="244"/>
      <c r="B7" s="239" t="s">
        <v>309</v>
      </c>
      <c r="C7" s="230"/>
      <c r="D7" s="240">
        <v>60</v>
      </c>
      <c r="E7" s="230"/>
      <c r="F7" s="241" t="s">
        <v>297</v>
      </c>
      <c r="G7" s="239" t="s">
        <v>297</v>
      </c>
      <c r="H7" s="245"/>
      <c r="I7" s="411">
        <v>2</v>
      </c>
      <c r="J7" s="246">
        <v>2</v>
      </c>
    </row>
    <row r="8" spans="1:10" ht="19.5" customHeight="1">
      <c r="A8" s="244"/>
      <c r="B8" s="239" t="s">
        <v>298</v>
      </c>
      <c r="C8" s="230"/>
      <c r="D8" s="240">
        <v>80</v>
      </c>
      <c r="E8" s="230"/>
      <c r="F8" s="241" t="s">
        <v>299</v>
      </c>
      <c r="G8" s="239" t="s">
        <v>299</v>
      </c>
      <c r="H8" s="245"/>
      <c r="I8" s="411">
        <v>5</v>
      </c>
      <c r="J8" s="246">
        <v>6</v>
      </c>
    </row>
    <row r="9" spans="1:10" ht="19.5" customHeight="1">
      <c r="A9" s="244"/>
      <c r="B9" s="239" t="s">
        <v>300</v>
      </c>
      <c r="C9" s="230"/>
      <c r="D9" s="240">
        <v>100</v>
      </c>
      <c r="E9" s="230"/>
      <c r="F9" s="241" t="s">
        <v>310</v>
      </c>
      <c r="G9" s="247" t="s">
        <v>310</v>
      </c>
      <c r="H9" s="242"/>
      <c r="I9" s="411">
        <v>48</v>
      </c>
      <c r="J9" s="246">
        <v>74</v>
      </c>
    </row>
    <row r="10" spans="1:10" ht="19.5" customHeight="1">
      <c r="A10" s="244"/>
      <c r="B10" s="239" t="s">
        <v>311</v>
      </c>
      <c r="C10" s="230"/>
      <c r="D10" s="240">
        <v>75</v>
      </c>
      <c r="E10" s="230"/>
      <c r="F10" s="241" t="s">
        <v>312</v>
      </c>
      <c r="G10" s="247" t="s">
        <v>312</v>
      </c>
      <c r="H10" s="248"/>
      <c r="I10" s="411">
        <v>18</v>
      </c>
      <c r="J10" s="246">
        <v>22</v>
      </c>
    </row>
    <row r="11" spans="1:10" ht="19.5" customHeight="1">
      <c r="A11" s="244"/>
      <c r="B11" s="239" t="s">
        <v>301</v>
      </c>
      <c r="C11" s="230"/>
      <c r="D11" s="240">
        <v>70</v>
      </c>
      <c r="E11" s="230"/>
      <c r="F11" s="241" t="s">
        <v>302</v>
      </c>
      <c r="G11" s="239" t="s">
        <v>296</v>
      </c>
      <c r="H11" s="242" t="s">
        <v>303</v>
      </c>
      <c r="I11" s="411">
        <v>3</v>
      </c>
      <c r="J11" s="246">
        <v>2</v>
      </c>
    </row>
    <row r="12" spans="1:10" ht="19.5" customHeight="1">
      <c r="A12" s="244"/>
      <c r="B12" s="249" t="s">
        <v>304</v>
      </c>
      <c r="C12" s="244"/>
      <c r="D12" s="240">
        <v>50</v>
      </c>
      <c r="E12" s="244"/>
      <c r="F12" s="241" t="s">
        <v>313</v>
      </c>
      <c r="G12" s="249" t="s">
        <v>305</v>
      </c>
      <c r="H12" s="242" t="s">
        <v>306</v>
      </c>
      <c r="I12" s="411">
        <v>8</v>
      </c>
      <c r="J12" s="246">
        <v>11</v>
      </c>
    </row>
    <row r="13" spans="1:10" ht="19.5" customHeight="1">
      <c r="A13" s="244"/>
      <c r="B13" s="249" t="s">
        <v>314</v>
      </c>
      <c r="C13" s="244"/>
      <c r="D13" s="240">
        <v>100</v>
      </c>
      <c r="E13" s="244"/>
      <c r="F13" s="241" t="s">
        <v>313</v>
      </c>
      <c r="G13" s="547" t="s">
        <v>315</v>
      </c>
      <c r="H13" s="548"/>
      <c r="I13" s="412">
        <v>1</v>
      </c>
      <c r="J13" s="250">
        <v>2</v>
      </c>
    </row>
    <row r="14" spans="1:10" ht="19.5" customHeight="1">
      <c r="A14" s="244"/>
      <c r="B14" s="249" t="s">
        <v>316</v>
      </c>
      <c r="C14" s="244"/>
      <c r="D14" s="240">
        <v>50</v>
      </c>
      <c r="E14" s="244"/>
      <c r="F14" s="407" t="s">
        <v>317</v>
      </c>
      <c r="G14" s="247" t="s">
        <v>318</v>
      </c>
      <c r="H14" s="249"/>
      <c r="I14" s="413">
        <v>0</v>
      </c>
      <c r="J14" s="250">
        <v>1</v>
      </c>
    </row>
    <row r="15" spans="1:10" ht="20.25" customHeight="1" thickBot="1">
      <c r="A15" s="251"/>
      <c r="B15" s="252" t="s">
        <v>103</v>
      </c>
      <c r="C15" s="251"/>
      <c r="D15" s="253">
        <v>685</v>
      </c>
      <c r="E15" s="251"/>
      <c r="F15" s="254"/>
      <c r="G15" s="549"/>
      <c r="H15" s="550"/>
      <c r="I15" s="255">
        <f>SUM(I6:I14)</f>
        <v>171</v>
      </c>
      <c r="J15" s="256">
        <f>SUM(J6:J14)</f>
        <v>208</v>
      </c>
    </row>
    <row r="16" ht="16.5" customHeight="1">
      <c r="A16" s="231" t="s">
        <v>319</v>
      </c>
    </row>
    <row r="17" spans="1:4" ht="13.5">
      <c r="A17" s="231" t="s">
        <v>320</v>
      </c>
      <c r="D17" s="257"/>
    </row>
    <row r="18" spans="2:8" ht="13.5">
      <c r="B18" s="258" t="s">
        <v>321</v>
      </c>
      <c r="C18" s="259"/>
      <c r="D18" s="259"/>
      <c r="E18" s="259"/>
      <c r="F18" s="259"/>
      <c r="G18" s="259"/>
      <c r="H18" s="260"/>
    </row>
    <row r="19" spans="2:8" ht="13.5">
      <c r="B19" s="258" t="s">
        <v>322</v>
      </c>
      <c r="C19" s="258"/>
      <c r="D19" s="258"/>
      <c r="E19" s="258"/>
      <c r="F19" s="258" t="s">
        <v>323</v>
      </c>
      <c r="G19" s="258" t="s">
        <v>324</v>
      </c>
      <c r="H19" s="258"/>
    </row>
    <row r="20" spans="2:8" ht="13.5">
      <c r="B20" s="258" t="s">
        <v>325</v>
      </c>
      <c r="C20" s="258"/>
      <c r="D20" s="258"/>
      <c r="E20" s="258"/>
      <c r="F20" s="258"/>
      <c r="G20" s="258"/>
      <c r="H20" s="258"/>
    </row>
    <row r="21" spans="2:8" ht="13.5">
      <c r="B21" s="258" t="s">
        <v>326</v>
      </c>
      <c r="C21" s="258"/>
      <c r="D21" s="258"/>
      <c r="E21" s="258"/>
      <c r="F21" s="258" t="s">
        <v>327</v>
      </c>
      <c r="G21" s="258" t="s">
        <v>310</v>
      </c>
      <c r="H21" s="258"/>
    </row>
    <row r="22" spans="2:8" ht="13.5">
      <c r="B22" s="258" t="s">
        <v>328</v>
      </c>
      <c r="C22" s="258"/>
      <c r="D22" s="258"/>
      <c r="E22" s="258"/>
      <c r="F22" s="258"/>
      <c r="G22" s="258"/>
      <c r="H22" s="258"/>
    </row>
    <row r="23" spans="2:8" ht="13.5">
      <c r="B23" s="261" t="s">
        <v>329</v>
      </c>
      <c r="C23" s="258"/>
      <c r="D23" s="258"/>
      <c r="E23" s="258"/>
      <c r="F23" s="258" t="s">
        <v>330</v>
      </c>
      <c r="G23" s="258" t="s">
        <v>310</v>
      </c>
      <c r="H23" s="258"/>
    </row>
    <row r="24" spans="2:8" ht="13.5">
      <c r="B24" s="261"/>
      <c r="C24" s="258"/>
      <c r="D24" s="258"/>
      <c r="E24" s="258"/>
      <c r="F24" s="258"/>
      <c r="G24" s="258"/>
      <c r="H24" s="258"/>
    </row>
    <row r="25" ht="13.5">
      <c r="A25" s="231" t="s">
        <v>331</v>
      </c>
    </row>
    <row r="26" spans="2:8" ht="13.5">
      <c r="B26" s="258" t="s">
        <v>321</v>
      </c>
      <c r="C26" s="259"/>
      <c r="D26" s="259"/>
      <c r="E26" s="259"/>
      <c r="F26" s="259"/>
      <c r="G26" s="259"/>
      <c r="H26" s="260"/>
    </row>
    <row r="27" ht="13.5">
      <c r="B27" s="231" t="s">
        <v>332</v>
      </c>
    </row>
  </sheetData>
  <mergeCells count="9">
    <mergeCell ref="A1:J1"/>
    <mergeCell ref="I4:J4"/>
    <mergeCell ref="G13:H13"/>
    <mergeCell ref="G15:H15"/>
    <mergeCell ref="G4:H5"/>
    <mergeCell ref="D5:E5"/>
    <mergeCell ref="D4:E4"/>
    <mergeCell ref="B4:B5"/>
    <mergeCell ref="F4:F5"/>
  </mergeCells>
  <printOptions/>
  <pageMargins left="0.5118110236220472" right="0.5118110236220472" top="0.7086614173228347" bottom="0.1968503937007874" header="0.5118110236220472" footer="0.5118110236220472"/>
  <pageSetup horizontalDpi="300" verticalDpi="3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D16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19.3984375" style="4" customWidth="1"/>
    <col min="2" max="4" width="24.69921875" style="4" customWidth="1"/>
    <col min="5" max="8" width="7.3984375" style="4" customWidth="1"/>
    <col min="9" max="10" width="6.3984375" style="4" customWidth="1"/>
    <col min="11" max="14" width="7.3984375" style="4" customWidth="1"/>
    <col min="15" max="15" width="6.3984375" style="4" customWidth="1"/>
    <col min="16" max="17" width="7.3984375" style="4" customWidth="1"/>
    <col min="18" max="24" width="6.3984375" style="4" customWidth="1"/>
    <col min="25" max="27" width="7.3984375" style="4" customWidth="1"/>
    <col min="28" max="28" width="8.3984375" style="4" customWidth="1"/>
    <col min="29" max="29" width="6.3984375" style="4" customWidth="1"/>
    <col min="30" max="30" width="11.3984375" style="4" customWidth="1"/>
    <col min="31" max="31" width="13.3984375" style="4" customWidth="1"/>
    <col min="32" max="33" width="6.3984375" style="4" customWidth="1"/>
    <col min="34" max="34" width="7.3984375" style="4" customWidth="1"/>
    <col min="35" max="49" width="6.3984375" style="4" customWidth="1"/>
    <col min="50" max="50" width="7.3984375" style="4" customWidth="1"/>
    <col min="51" max="57" width="6.3984375" style="4" customWidth="1"/>
    <col min="58" max="58" width="11.3984375" style="4" customWidth="1"/>
    <col min="59" max="59" width="13.3984375" style="4" customWidth="1"/>
    <col min="60" max="85" width="6.3984375" style="4" customWidth="1"/>
    <col min="86" max="86" width="11.3984375" style="4" customWidth="1"/>
    <col min="87" max="87" width="13.3984375" style="4" customWidth="1"/>
    <col min="88" max="113" width="6.3984375" style="4" customWidth="1"/>
    <col min="114" max="114" width="11.3984375" style="4" customWidth="1"/>
    <col min="115" max="115" width="13.3984375" style="4" customWidth="1"/>
    <col min="116" max="141" width="6.3984375" style="4" customWidth="1"/>
    <col min="142" max="16384" width="11.3984375" style="4" customWidth="1"/>
  </cols>
  <sheetData>
    <row r="1" spans="1:4" ht="25.5" customHeight="1">
      <c r="A1" s="564" t="s">
        <v>460</v>
      </c>
      <c r="B1" s="564"/>
      <c r="C1" s="564"/>
      <c r="D1" s="564"/>
    </row>
    <row r="3" spans="1:4" ht="14.25" customHeight="1" thickBot="1">
      <c r="A3" s="2"/>
      <c r="B3" s="2"/>
      <c r="C3" s="2"/>
      <c r="D3" s="2"/>
    </row>
    <row r="4" spans="1:4" ht="15.75" customHeight="1">
      <c r="A4" s="507" t="s">
        <v>428</v>
      </c>
      <c r="B4" s="385" t="s">
        <v>429</v>
      </c>
      <c r="C4" s="385" t="s">
        <v>430</v>
      </c>
      <c r="D4" s="386" t="s">
        <v>431</v>
      </c>
    </row>
    <row r="5" spans="1:4" ht="15.75" customHeight="1">
      <c r="A5" s="563"/>
      <c r="B5" s="25" t="s">
        <v>432</v>
      </c>
      <c r="C5" s="25" t="s">
        <v>432</v>
      </c>
      <c r="D5" s="387" t="s">
        <v>433</v>
      </c>
    </row>
    <row r="6" spans="1:4" ht="16.5" customHeight="1">
      <c r="A6" s="218" t="s">
        <v>437</v>
      </c>
      <c r="B6" s="316">
        <v>55</v>
      </c>
      <c r="C6" s="317">
        <v>5785</v>
      </c>
      <c r="D6" s="317">
        <v>6231</v>
      </c>
    </row>
    <row r="7" spans="1:4" ht="16.5" customHeight="1">
      <c r="A7" s="378" t="s">
        <v>424</v>
      </c>
      <c r="B7" s="316">
        <v>55</v>
      </c>
      <c r="C7" s="317">
        <v>5815</v>
      </c>
      <c r="D7" s="317">
        <v>6532</v>
      </c>
    </row>
    <row r="8" spans="1:4" s="292" customFormat="1" ht="16.5" customHeight="1">
      <c r="A8" s="378" t="s">
        <v>425</v>
      </c>
      <c r="B8" s="316">
        <v>55</v>
      </c>
      <c r="C8" s="317">
        <v>5935</v>
      </c>
      <c r="D8" s="317">
        <v>6700</v>
      </c>
    </row>
    <row r="9" spans="1:4" s="292" customFormat="1" ht="16.5" customHeight="1">
      <c r="A9" s="378" t="s">
        <v>427</v>
      </c>
      <c r="B9" s="316">
        <v>56</v>
      </c>
      <c r="C9" s="317">
        <v>6100</v>
      </c>
      <c r="D9" s="317">
        <v>6914</v>
      </c>
    </row>
    <row r="10" spans="1:4" s="292" customFormat="1" ht="16.5" customHeight="1">
      <c r="A10" s="381" t="s">
        <v>438</v>
      </c>
      <c r="B10" s="322">
        <f>SUM(B12:B13)</f>
        <v>74</v>
      </c>
      <c r="C10" s="323">
        <f>SUM(C12:C13)</f>
        <v>7984</v>
      </c>
      <c r="D10" s="323">
        <f>SUM(D12:D13)</f>
        <v>8944</v>
      </c>
    </row>
    <row r="11" spans="1:4" ht="5.25" customHeight="1">
      <c r="A11" s="220"/>
      <c r="B11" s="326"/>
      <c r="C11" s="225"/>
      <c r="D11" s="225"/>
    </row>
    <row r="12" spans="1:4" ht="16.5" customHeight="1">
      <c r="A12" s="220" t="s">
        <v>434</v>
      </c>
      <c r="B12" s="327">
        <v>44</v>
      </c>
      <c r="C12" s="328">
        <v>4410</v>
      </c>
      <c r="D12" s="328">
        <v>4723</v>
      </c>
    </row>
    <row r="13" spans="1:4" ht="16.5" customHeight="1">
      <c r="A13" s="149" t="s">
        <v>435</v>
      </c>
      <c r="B13" s="327">
        <v>30</v>
      </c>
      <c r="C13" s="328">
        <v>3574</v>
      </c>
      <c r="D13" s="328">
        <v>4221</v>
      </c>
    </row>
    <row r="14" spans="1:4" ht="3.75" customHeight="1" thickBot="1">
      <c r="A14" s="388"/>
      <c r="B14" s="370"/>
      <c r="C14" s="371"/>
      <c r="D14" s="371"/>
    </row>
    <row r="15" spans="1:4" ht="13.5">
      <c r="A15" s="333" t="s">
        <v>458</v>
      </c>
      <c r="B15" s="333"/>
      <c r="C15" s="333"/>
      <c r="D15" s="333"/>
    </row>
    <row r="16" ht="13.5">
      <c r="A16" s="4" t="s">
        <v>436</v>
      </c>
    </row>
  </sheetData>
  <mergeCells count="2">
    <mergeCell ref="A4:A5"/>
    <mergeCell ref="A1:D1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M13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11.59765625" style="4" customWidth="1"/>
    <col min="2" max="13" width="6.69921875" style="4" customWidth="1"/>
    <col min="14" max="14" width="13.3984375" style="4" customWidth="1"/>
    <col min="15" max="18" width="7.3984375" style="4" customWidth="1"/>
    <col min="19" max="20" width="6.3984375" style="4" customWidth="1"/>
    <col min="21" max="24" width="7.3984375" style="4" customWidth="1"/>
    <col min="25" max="25" width="6.3984375" style="4" customWidth="1"/>
    <col min="26" max="27" width="7.3984375" style="4" customWidth="1"/>
    <col min="28" max="34" width="6.3984375" style="4" customWidth="1"/>
    <col min="35" max="37" width="7.3984375" style="4" customWidth="1"/>
    <col min="38" max="38" width="8.3984375" style="4" customWidth="1"/>
    <col min="39" max="39" width="6.3984375" style="4" customWidth="1"/>
    <col min="40" max="40" width="11.3984375" style="4" customWidth="1"/>
    <col min="41" max="41" width="13.3984375" style="4" customWidth="1"/>
    <col min="42" max="43" width="6.3984375" style="4" customWidth="1"/>
    <col min="44" max="44" width="7.3984375" style="4" customWidth="1"/>
    <col min="45" max="59" width="6.3984375" style="4" customWidth="1"/>
    <col min="60" max="60" width="7.3984375" style="4" customWidth="1"/>
    <col min="61" max="67" width="6.3984375" style="4" customWidth="1"/>
    <col min="68" max="68" width="11.3984375" style="4" customWidth="1"/>
    <col min="69" max="69" width="13.3984375" style="4" customWidth="1"/>
    <col min="70" max="95" width="6.3984375" style="4" customWidth="1"/>
    <col min="96" max="96" width="11.3984375" style="4" customWidth="1"/>
    <col min="97" max="97" width="13.3984375" style="4" customWidth="1"/>
    <col min="98" max="123" width="6.3984375" style="4" customWidth="1"/>
    <col min="124" max="124" width="11.3984375" style="4" customWidth="1"/>
    <col min="125" max="125" width="13.3984375" style="4" customWidth="1"/>
    <col min="126" max="151" width="6.3984375" style="4" customWidth="1"/>
    <col min="152" max="16384" width="11.3984375" style="4" customWidth="1"/>
  </cols>
  <sheetData>
    <row r="1" spans="1:13" ht="25.5" customHeight="1">
      <c r="A1" s="564" t="s">
        <v>461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</row>
    <row r="3" spans="1:13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7.25" customHeight="1">
      <c r="A4" s="579" t="s">
        <v>283</v>
      </c>
      <c r="B4" s="582" t="s">
        <v>409</v>
      </c>
      <c r="C4" s="374"/>
      <c r="D4" s="571" t="s">
        <v>410</v>
      </c>
      <c r="E4" s="571"/>
      <c r="F4" s="571"/>
      <c r="G4" s="571"/>
      <c r="H4" s="571"/>
      <c r="I4" s="571"/>
      <c r="J4" s="571"/>
      <c r="K4" s="571"/>
      <c r="L4" s="375"/>
      <c r="M4" s="568" t="s">
        <v>411</v>
      </c>
    </row>
    <row r="5" spans="1:13" ht="16.5" customHeight="1">
      <c r="A5" s="580"/>
      <c r="B5" s="573"/>
      <c r="C5" s="574" t="s">
        <v>412</v>
      </c>
      <c r="D5" s="574" t="s">
        <v>413</v>
      </c>
      <c r="E5" s="576" t="s">
        <v>414</v>
      </c>
      <c r="F5" s="577"/>
      <c r="G5" s="578"/>
      <c r="H5" s="572" t="s">
        <v>415</v>
      </c>
      <c r="I5" s="565" t="s">
        <v>416</v>
      </c>
      <c r="J5" s="565" t="s">
        <v>417</v>
      </c>
      <c r="K5" s="565" t="s">
        <v>418</v>
      </c>
      <c r="L5" s="565" t="s">
        <v>419</v>
      </c>
      <c r="M5" s="569"/>
    </row>
    <row r="6" spans="1:13" ht="15.75" customHeight="1">
      <c r="A6" s="580"/>
      <c r="B6" s="573"/>
      <c r="C6" s="583"/>
      <c r="D6" s="583"/>
      <c r="E6" s="574" t="s">
        <v>420</v>
      </c>
      <c r="F6" s="574" t="s">
        <v>421</v>
      </c>
      <c r="G6" s="574" t="s">
        <v>419</v>
      </c>
      <c r="H6" s="573"/>
      <c r="I6" s="566"/>
      <c r="J6" s="566"/>
      <c r="K6" s="566"/>
      <c r="L6" s="566"/>
      <c r="M6" s="569"/>
    </row>
    <row r="7" spans="1:13" ht="13.5">
      <c r="A7" s="581"/>
      <c r="B7" s="567"/>
      <c r="C7" s="575"/>
      <c r="D7" s="575"/>
      <c r="E7" s="575"/>
      <c r="F7" s="575"/>
      <c r="G7" s="575"/>
      <c r="H7" s="567"/>
      <c r="I7" s="567"/>
      <c r="J7" s="567"/>
      <c r="K7" s="567"/>
      <c r="L7" s="567"/>
      <c r="M7" s="570"/>
    </row>
    <row r="8" spans="1:13" ht="18.75" customHeight="1">
      <c r="A8" s="218" t="s">
        <v>423</v>
      </c>
      <c r="B8" s="376">
        <v>389</v>
      </c>
      <c r="C8" s="222">
        <v>26</v>
      </c>
      <c r="D8" s="377">
        <v>9</v>
      </c>
      <c r="E8" s="222">
        <v>20</v>
      </c>
      <c r="F8" s="222">
        <v>72</v>
      </c>
      <c r="G8" s="222">
        <v>30</v>
      </c>
      <c r="H8" s="222">
        <v>2</v>
      </c>
      <c r="I8" s="222">
        <v>160</v>
      </c>
      <c r="J8" s="222">
        <v>17</v>
      </c>
      <c r="K8" s="377">
        <v>14</v>
      </c>
      <c r="L8" s="377">
        <v>39</v>
      </c>
      <c r="M8" s="222">
        <v>389</v>
      </c>
    </row>
    <row r="9" spans="1:13" ht="18.75" customHeight="1">
      <c r="A9" s="378" t="s">
        <v>424</v>
      </c>
      <c r="B9" s="222">
        <v>459</v>
      </c>
      <c r="C9" s="379">
        <v>8</v>
      </c>
      <c r="D9" s="380">
        <v>4</v>
      </c>
      <c r="E9" s="379">
        <v>22</v>
      </c>
      <c r="F9" s="379">
        <v>39</v>
      </c>
      <c r="G9" s="379">
        <v>2</v>
      </c>
      <c r="H9" s="379">
        <v>11</v>
      </c>
      <c r="I9" s="379">
        <v>244</v>
      </c>
      <c r="J9" s="379">
        <v>2</v>
      </c>
      <c r="K9" s="380">
        <v>12</v>
      </c>
      <c r="L9" s="380">
        <v>115</v>
      </c>
      <c r="M9" s="222">
        <v>459</v>
      </c>
    </row>
    <row r="10" spans="1:13" s="292" customFormat="1" ht="18.75" customHeight="1">
      <c r="A10" s="378" t="s">
        <v>425</v>
      </c>
      <c r="B10" s="222">
        <v>511</v>
      </c>
      <c r="C10" s="379">
        <v>11</v>
      </c>
      <c r="D10" s="380">
        <v>1</v>
      </c>
      <c r="E10" s="380" t="s">
        <v>426</v>
      </c>
      <c r="F10" s="379">
        <v>32</v>
      </c>
      <c r="G10" s="380" t="s">
        <v>426</v>
      </c>
      <c r="H10" s="379">
        <v>11</v>
      </c>
      <c r="I10" s="379">
        <v>275</v>
      </c>
      <c r="J10" s="380" t="s">
        <v>426</v>
      </c>
      <c r="K10" s="380">
        <v>13</v>
      </c>
      <c r="L10" s="380">
        <v>168</v>
      </c>
      <c r="M10" s="222">
        <v>511</v>
      </c>
    </row>
    <row r="11" spans="1:13" ht="18.75" customHeight="1">
      <c r="A11" s="378" t="s">
        <v>427</v>
      </c>
      <c r="B11" s="222">
        <f>SUM(C11:L11:L11)</f>
        <v>736</v>
      </c>
      <c r="C11" s="379">
        <v>10</v>
      </c>
      <c r="D11" s="380">
        <v>1</v>
      </c>
      <c r="E11" s="379">
        <v>4</v>
      </c>
      <c r="F11" s="379">
        <v>12</v>
      </c>
      <c r="G11" s="379">
        <v>10</v>
      </c>
      <c r="H11" s="379">
        <v>6</v>
      </c>
      <c r="I11" s="379">
        <v>409</v>
      </c>
      <c r="J11" s="379">
        <v>2</v>
      </c>
      <c r="K11" s="380">
        <v>12</v>
      </c>
      <c r="L11" s="380">
        <v>270</v>
      </c>
      <c r="M11" s="222">
        <f>B11</f>
        <v>736</v>
      </c>
    </row>
    <row r="12" spans="1:13" s="292" customFormat="1" ht="18.75" customHeight="1" thickBot="1">
      <c r="A12" s="381">
        <v>17</v>
      </c>
      <c r="B12" s="382">
        <f>SUM(C12:L12:L12)</f>
        <v>834</v>
      </c>
      <c r="C12" s="383">
        <v>50</v>
      </c>
      <c r="D12" s="384">
        <v>5</v>
      </c>
      <c r="E12" s="383">
        <v>15</v>
      </c>
      <c r="F12" s="383">
        <v>25</v>
      </c>
      <c r="G12" s="383">
        <v>10</v>
      </c>
      <c r="H12" s="383">
        <v>7</v>
      </c>
      <c r="I12" s="383">
        <v>526</v>
      </c>
      <c r="J12" s="383">
        <v>5</v>
      </c>
      <c r="K12" s="384">
        <v>13</v>
      </c>
      <c r="L12" s="384">
        <v>178</v>
      </c>
      <c r="M12" s="382">
        <v>834</v>
      </c>
    </row>
    <row r="13" spans="1:13" ht="13.5">
      <c r="A13" s="333" t="s">
        <v>422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</row>
  </sheetData>
  <mergeCells count="16">
    <mergeCell ref="G6:G7"/>
    <mergeCell ref="E5:G5"/>
    <mergeCell ref="A4:A7"/>
    <mergeCell ref="B4:B7"/>
    <mergeCell ref="C5:C7"/>
    <mergeCell ref="D5:D7"/>
    <mergeCell ref="A1:M1"/>
    <mergeCell ref="L5:L7"/>
    <mergeCell ref="M4:M7"/>
    <mergeCell ref="D4:K4"/>
    <mergeCell ref="H5:H7"/>
    <mergeCell ref="I5:I7"/>
    <mergeCell ref="J5:J7"/>
    <mergeCell ref="K5:K7"/>
    <mergeCell ref="E6:E7"/>
    <mergeCell ref="F6:F7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M21"/>
  <sheetViews>
    <sheetView showGridLines="0" zoomScaleSheetLayoutView="100" workbookViewId="0" topLeftCell="A1">
      <selection activeCell="A2" sqref="A2"/>
    </sheetView>
  </sheetViews>
  <sheetFormatPr defaultColWidth="8.796875" defaultRowHeight="13.5" customHeight="1"/>
  <cols>
    <col min="1" max="1" width="12.19921875" style="4" customWidth="1"/>
    <col min="2" max="5" width="8.59765625" style="4" customWidth="1"/>
    <col min="6" max="7" width="9.09765625" style="4" customWidth="1"/>
    <col min="8" max="13" width="8.59765625" style="4" customWidth="1"/>
    <col min="14" max="14" width="6.3984375" style="4" customWidth="1"/>
    <col min="15" max="15" width="11.3984375" style="4" customWidth="1"/>
    <col min="16" max="16" width="13.3984375" style="4" customWidth="1"/>
    <col min="17" max="18" width="6.3984375" style="4" customWidth="1"/>
    <col min="19" max="19" width="7.3984375" style="4" customWidth="1"/>
    <col min="20" max="34" width="6.3984375" style="4" customWidth="1"/>
    <col min="35" max="35" width="7.3984375" style="4" customWidth="1"/>
    <col min="36" max="42" width="6.3984375" style="4" customWidth="1"/>
    <col min="43" max="43" width="11.3984375" style="4" customWidth="1"/>
    <col min="44" max="44" width="13.3984375" style="4" customWidth="1"/>
    <col min="45" max="70" width="6.3984375" style="4" customWidth="1"/>
    <col min="71" max="71" width="11.3984375" style="4" customWidth="1"/>
    <col min="72" max="72" width="13.3984375" style="4" customWidth="1"/>
    <col min="73" max="98" width="6.3984375" style="4" customWidth="1"/>
    <col min="99" max="99" width="11.3984375" style="4" customWidth="1"/>
    <col min="100" max="100" width="13.3984375" style="4" customWidth="1"/>
    <col min="101" max="126" width="6.3984375" style="4" customWidth="1"/>
    <col min="127" max="16384" width="11.3984375" style="4" customWidth="1"/>
  </cols>
  <sheetData>
    <row r="1" spans="1:13" ht="28.5" customHeight="1">
      <c r="A1" s="564" t="s">
        <v>462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</row>
    <row r="2" spans="1:13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3.5" customHeight="1" thickBo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13"/>
      <c r="M3" s="263" t="s">
        <v>333</v>
      </c>
    </row>
    <row r="4" spans="1:13" ht="13.5" customHeight="1">
      <c r="A4" s="591" t="s">
        <v>334</v>
      </c>
      <c r="B4" s="584" t="s">
        <v>103</v>
      </c>
      <c r="C4" s="591"/>
      <c r="D4" s="584" t="s">
        <v>348</v>
      </c>
      <c r="E4" s="591"/>
      <c r="F4" s="596" t="s">
        <v>335</v>
      </c>
      <c r="G4" s="591"/>
      <c r="H4" s="584" t="s">
        <v>336</v>
      </c>
      <c r="I4" s="591"/>
      <c r="J4" s="584" t="s">
        <v>337</v>
      </c>
      <c r="K4" s="585"/>
      <c r="L4" s="584" t="s">
        <v>338</v>
      </c>
      <c r="M4" s="585"/>
    </row>
    <row r="5" spans="1:13" ht="13.5" customHeight="1">
      <c r="A5" s="595"/>
      <c r="B5" s="586"/>
      <c r="C5" s="592"/>
      <c r="D5" s="586"/>
      <c r="E5" s="592"/>
      <c r="F5" s="586"/>
      <c r="G5" s="592"/>
      <c r="H5" s="586"/>
      <c r="I5" s="592"/>
      <c r="J5" s="586"/>
      <c r="K5" s="587"/>
      <c r="L5" s="586"/>
      <c r="M5" s="587"/>
    </row>
    <row r="6" spans="1:13" ht="13.5" customHeight="1">
      <c r="A6" s="592"/>
      <c r="B6" s="264" t="s">
        <v>339</v>
      </c>
      <c r="C6" s="265" t="s">
        <v>340</v>
      </c>
      <c r="D6" s="266" t="s">
        <v>339</v>
      </c>
      <c r="E6" s="267" t="s">
        <v>340</v>
      </c>
      <c r="F6" s="264" t="s">
        <v>339</v>
      </c>
      <c r="G6" s="265" t="s">
        <v>340</v>
      </c>
      <c r="H6" s="266" t="s">
        <v>339</v>
      </c>
      <c r="I6" s="267" t="s">
        <v>340</v>
      </c>
      <c r="J6" s="264" t="s">
        <v>339</v>
      </c>
      <c r="K6" s="268" t="s">
        <v>340</v>
      </c>
      <c r="L6" s="266" t="s">
        <v>339</v>
      </c>
      <c r="M6" s="269" t="s">
        <v>340</v>
      </c>
    </row>
    <row r="7" spans="1:13" ht="13.5" customHeight="1">
      <c r="A7" s="48" t="s">
        <v>349</v>
      </c>
      <c r="B7" s="221">
        <f aca="true" t="shared" si="0" ref="B7:C9">SUM(D7,F7,H7,J7,L7,B16,D16,F16,H16,J16,L16)</f>
        <v>2</v>
      </c>
      <c r="C7" s="270">
        <f t="shared" si="0"/>
        <v>3100</v>
      </c>
      <c r="D7" s="271" t="s">
        <v>183</v>
      </c>
      <c r="E7" s="272" t="s">
        <v>183</v>
      </c>
      <c r="F7" s="224">
        <v>1</v>
      </c>
      <c r="G7" s="270">
        <v>1600</v>
      </c>
      <c r="H7" s="273" t="s">
        <v>183</v>
      </c>
      <c r="I7" s="274" t="s">
        <v>183</v>
      </c>
      <c r="J7" s="224" t="s">
        <v>183</v>
      </c>
      <c r="K7" s="270" t="s">
        <v>183</v>
      </c>
      <c r="L7" s="271" t="s">
        <v>183</v>
      </c>
      <c r="M7" s="275" t="s">
        <v>183</v>
      </c>
    </row>
    <row r="8" spans="1:13" ht="13.5" customHeight="1">
      <c r="A8" s="276" t="s">
        <v>350</v>
      </c>
      <c r="B8" s="221">
        <f t="shared" si="0"/>
        <v>5</v>
      </c>
      <c r="C8" s="270">
        <f t="shared" si="0"/>
        <v>6874</v>
      </c>
      <c r="D8" s="277" t="s">
        <v>183</v>
      </c>
      <c r="E8" s="278" t="s">
        <v>183</v>
      </c>
      <c r="F8" s="279">
        <v>2</v>
      </c>
      <c r="G8" s="280">
        <v>3500</v>
      </c>
      <c r="H8" s="277" t="s">
        <v>183</v>
      </c>
      <c r="I8" s="278" t="s">
        <v>183</v>
      </c>
      <c r="J8" s="279" t="s">
        <v>183</v>
      </c>
      <c r="K8" s="280" t="s">
        <v>183</v>
      </c>
      <c r="L8" s="277" t="s">
        <v>183</v>
      </c>
      <c r="M8" s="281" t="s">
        <v>183</v>
      </c>
    </row>
    <row r="9" spans="1:13" ht="13.5" customHeight="1">
      <c r="A9" s="276" t="s">
        <v>270</v>
      </c>
      <c r="B9" s="221">
        <f t="shared" si="0"/>
        <v>8</v>
      </c>
      <c r="C9" s="270">
        <f t="shared" si="0"/>
        <v>12176</v>
      </c>
      <c r="D9" s="277" t="s">
        <v>183</v>
      </c>
      <c r="E9" s="278" t="s">
        <v>183</v>
      </c>
      <c r="F9" s="279" t="s">
        <v>183</v>
      </c>
      <c r="G9" s="280" t="s">
        <v>183</v>
      </c>
      <c r="H9" s="277" t="s">
        <v>183</v>
      </c>
      <c r="I9" s="278" t="s">
        <v>183</v>
      </c>
      <c r="J9" s="279">
        <v>2</v>
      </c>
      <c r="K9" s="280">
        <v>3500</v>
      </c>
      <c r="L9" s="277" t="s">
        <v>183</v>
      </c>
      <c r="M9" s="281" t="s">
        <v>183</v>
      </c>
    </row>
    <row r="10" spans="1:13" s="283" customFormat="1" ht="13.5" customHeight="1">
      <c r="A10" s="282" t="s">
        <v>271</v>
      </c>
      <c r="B10" s="221">
        <f>SUM(D10,F10,H10,J10,L10,B19,D19,F19,H19,J19,L19)</f>
        <v>8</v>
      </c>
      <c r="C10" s="270">
        <v>10000</v>
      </c>
      <c r="D10" s="277">
        <v>2</v>
      </c>
      <c r="E10" s="278">
        <v>3300</v>
      </c>
      <c r="F10" s="279" t="s">
        <v>183</v>
      </c>
      <c r="G10" s="280" t="s">
        <v>183</v>
      </c>
      <c r="H10" s="277" t="s">
        <v>183</v>
      </c>
      <c r="I10" s="278" t="s">
        <v>183</v>
      </c>
      <c r="J10" s="279" t="s">
        <v>341</v>
      </c>
      <c r="K10" s="280" t="s">
        <v>341</v>
      </c>
      <c r="L10" s="277">
        <v>1</v>
      </c>
      <c r="M10" s="281">
        <v>1000</v>
      </c>
    </row>
    <row r="11" spans="1:13" s="292" customFormat="1" ht="13.5" customHeight="1" thickBot="1">
      <c r="A11" s="284" t="s">
        <v>272</v>
      </c>
      <c r="B11" s="285">
        <v>2</v>
      </c>
      <c r="C11" s="286">
        <v>2360</v>
      </c>
      <c r="D11" s="287" t="s">
        <v>341</v>
      </c>
      <c r="E11" s="288" t="s">
        <v>341</v>
      </c>
      <c r="F11" s="289" t="s">
        <v>341</v>
      </c>
      <c r="G11" s="290" t="s">
        <v>341</v>
      </c>
      <c r="H11" s="287" t="s">
        <v>341</v>
      </c>
      <c r="I11" s="288" t="s">
        <v>341</v>
      </c>
      <c r="J11" s="289">
        <v>1</v>
      </c>
      <c r="K11" s="290">
        <v>2000</v>
      </c>
      <c r="L11" s="287" t="s">
        <v>341</v>
      </c>
      <c r="M11" s="291" t="s">
        <v>341</v>
      </c>
    </row>
    <row r="12" spans="1:13" ht="13.5" customHeight="1" thickBot="1">
      <c r="A12" s="1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13"/>
      <c r="M12" s="13"/>
    </row>
    <row r="13" spans="1:13" ht="13.5" customHeight="1">
      <c r="A13" s="591" t="s">
        <v>334</v>
      </c>
      <c r="B13" s="588" t="s">
        <v>342</v>
      </c>
      <c r="C13" s="589"/>
      <c r="D13" s="589"/>
      <c r="E13" s="590"/>
      <c r="F13" s="584" t="s">
        <v>343</v>
      </c>
      <c r="G13" s="591"/>
      <c r="H13" s="584" t="s">
        <v>344</v>
      </c>
      <c r="I13" s="585"/>
      <c r="J13" s="584" t="s">
        <v>351</v>
      </c>
      <c r="K13" s="585"/>
      <c r="L13" s="584" t="s">
        <v>352</v>
      </c>
      <c r="M13" s="585"/>
    </row>
    <row r="14" spans="1:13" ht="13.5" customHeight="1">
      <c r="A14" s="595"/>
      <c r="B14" s="593" t="s">
        <v>345</v>
      </c>
      <c r="C14" s="594"/>
      <c r="D14" s="593" t="s">
        <v>346</v>
      </c>
      <c r="E14" s="594"/>
      <c r="F14" s="586"/>
      <c r="G14" s="592"/>
      <c r="H14" s="586"/>
      <c r="I14" s="587"/>
      <c r="J14" s="586"/>
      <c r="K14" s="587"/>
      <c r="L14" s="586"/>
      <c r="M14" s="587"/>
    </row>
    <row r="15" spans="1:13" ht="13.5" customHeight="1">
      <c r="A15" s="592"/>
      <c r="B15" s="264" t="s">
        <v>339</v>
      </c>
      <c r="C15" s="265" t="s">
        <v>340</v>
      </c>
      <c r="D15" s="266" t="s">
        <v>339</v>
      </c>
      <c r="E15" s="267" t="s">
        <v>340</v>
      </c>
      <c r="F15" s="264" t="s">
        <v>339</v>
      </c>
      <c r="G15" s="265" t="s">
        <v>340</v>
      </c>
      <c r="H15" s="266" t="s">
        <v>339</v>
      </c>
      <c r="I15" s="269" t="s">
        <v>340</v>
      </c>
      <c r="J15" s="264" t="s">
        <v>339</v>
      </c>
      <c r="K15" s="268" t="s">
        <v>340</v>
      </c>
      <c r="L15" s="266" t="s">
        <v>339</v>
      </c>
      <c r="M15" s="269" t="s">
        <v>340</v>
      </c>
    </row>
    <row r="16" spans="1:13" ht="13.5" customHeight="1">
      <c r="A16" s="276" t="str">
        <f>A7</f>
        <v>平成13年度</v>
      </c>
      <c r="B16" s="224" t="s">
        <v>183</v>
      </c>
      <c r="C16" s="270" t="s">
        <v>183</v>
      </c>
      <c r="D16" s="271" t="s">
        <v>183</v>
      </c>
      <c r="E16" s="272" t="s">
        <v>183</v>
      </c>
      <c r="F16" s="293" t="s">
        <v>183</v>
      </c>
      <c r="G16" s="294" t="s">
        <v>183</v>
      </c>
      <c r="H16" s="273">
        <v>1</v>
      </c>
      <c r="I16" s="295">
        <v>1500</v>
      </c>
      <c r="J16" s="296" t="s">
        <v>183</v>
      </c>
      <c r="K16" s="297" t="s">
        <v>183</v>
      </c>
      <c r="L16" s="298" t="s">
        <v>183</v>
      </c>
      <c r="M16" s="299" t="s">
        <v>183</v>
      </c>
    </row>
    <row r="17" spans="1:13" ht="13.5" customHeight="1">
      <c r="A17" s="276" t="str">
        <f>A8</f>
        <v>14</v>
      </c>
      <c r="B17" s="279">
        <v>2</v>
      </c>
      <c r="C17" s="280">
        <v>3144</v>
      </c>
      <c r="D17" s="277">
        <v>1</v>
      </c>
      <c r="E17" s="278">
        <v>230</v>
      </c>
      <c r="F17" s="300" t="s">
        <v>183</v>
      </c>
      <c r="G17" s="301" t="s">
        <v>183</v>
      </c>
      <c r="H17" s="302" t="s">
        <v>183</v>
      </c>
      <c r="I17" s="303" t="s">
        <v>183</v>
      </c>
      <c r="J17" s="304" t="s">
        <v>183</v>
      </c>
      <c r="K17" s="305" t="s">
        <v>183</v>
      </c>
      <c r="L17" s="306" t="s">
        <v>183</v>
      </c>
      <c r="M17" s="304" t="s">
        <v>183</v>
      </c>
    </row>
    <row r="18" spans="1:13" ht="13.5" customHeight="1">
      <c r="A18" s="276" t="str">
        <f>A9</f>
        <v>15</v>
      </c>
      <c r="B18" s="279">
        <v>1</v>
      </c>
      <c r="C18" s="280">
        <v>1026</v>
      </c>
      <c r="D18" s="277" t="s">
        <v>353</v>
      </c>
      <c r="E18" s="278" t="s">
        <v>353</v>
      </c>
      <c r="F18" s="277" t="s">
        <v>353</v>
      </c>
      <c r="G18" s="278" t="s">
        <v>353</v>
      </c>
      <c r="H18" s="277" t="s">
        <v>353</v>
      </c>
      <c r="I18" s="278" t="s">
        <v>353</v>
      </c>
      <c r="J18" s="304">
        <v>4</v>
      </c>
      <c r="K18" s="305">
        <v>7600</v>
      </c>
      <c r="L18" s="306">
        <v>1</v>
      </c>
      <c r="M18" s="304">
        <v>50</v>
      </c>
    </row>
    <row r="19" spans="1:13" s="292" customFormat="1" ht="13.5" customHeight="1">
      <c r="A19" s="276" t="str">
        <f>A10</f>
        <v>16</v>
      </c>
      <c r="B19" s="279" t="s">
        <v>354</v>
      </c>
      <c r="C19" s="280" t="s">
        <v>354</v>
      </c>
      <c r="D19" s="277" t="s">
        <v>353</v>
      </c>
      <c r="E19" s="278" t="s">
        <v>353</v>
      </c>
      <c r="F19" s="277" t="s">
        <v>353</v>
      </c>
      <c r="G19" s="278" t="s">
        <v>353</v>
      </c>
      <c r="H19" s="277" t="s">
        <v>353</v>
      </c>
      <c r="I19" s="278" t="s">
        <v>353</v>
      </c>
      <c r="J19" s="304">
        <v>5</v>
      </c>
      <c r="K19" s="305">
        <v>5700</v>
      </c>
      <c r="L19" s="306" t="s">
        <v>354</v>
      </c>
      <c r="M19" s="304" t="s">
        <v>354</v>
      </c>
    </row>
    <row r="20" spans="1:13" s="292" customFormat="1" ht="13.5" customHeight="1" thickBot="1">
      <c r="A20" s="284" t="str">
        <f>A11</f>
        <v>17</v>
      </c>
      <c r="B20" s="289">
        <v>1</v>
      </c>
      <c r="C20" s="290">
        <v>360</v>
      </c>
      <c r="D20" s="287" t="s">
        <v>354</v>
      </c>
      <c r="E20" s="288" t="s">
        <v>354</v>
      </c>
      <c r="F20" s="287" t="s">
        <v>354</v>
      </c>
      <c r="G20" s="288" t="s">
        <v>354</v>
      </c>
      <c r="H20" s="287" t="s">
        <v>354</v>
      </c>
      <c r="I20" s="288" t="s">
        <v>354</v>
      </c>
      <c r="J20" s="307" t="s">
        <v>354</v>
      </c>
      <c r="K20" s="308" t="s">
        <v>354</v>
      </c>
      <c r="L20" s="309" t="s">
        <v>354</v>
      </c>
      <c r="M20" s="307" t="s">
        <v>354</v>
      </c>
    </row>
    <row r="21" spans="1:3" ht="13.5" customHeight="1">
      <c r="A21" s="310" t="s">
        <v>347</v>
      </c>
      <c r="B21" s="310"/>
      <c r="C21" s="310"/>
    </row>
  </sheetData>
  <mergeCells count="16">
    <mergeCell ref="H13:I14"/>
    <mergeCell ref="J13:K14"/>
    <mergeCell ref="A4:A6"/>
    <mergeCell ref="A13:A15"/>
    <mergeCell ref="F4:G5"/>
    <mergeCell ref="D14:E14"/>
    <mergeCell ref="A1:M1"/>
    <mergeCell ref="L4:M5"/>
    <mergeCell ref="B13:E13"/>
    <mergeCell ref="F13:G14"/>
    <mergeCell ref="L13:M14"/>
    <mergeCell ref="B14:C14"/>
    <mergeCell ref="D4:E5"/>
    <mergeCell ref="B4:C5"/>
    <mergeCell ref="H4:I5"/>
    <mergeCell ref="J4:K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Q23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1" max="1" width="15.5" style="4" customWidth="1"/>
    <col min="2" max="7" width="9" style="4" customWidth="1"/>
    <col min="8" max="10" width="8.09765625" style="4" customWidth="1"/>
    <col min="11" max="11" width="9" style="4" customWidth="1"/>
    <col min="12" max="12" width="7.3984375" style="4" customWidth="1"/>
    <col min="13" max="13" width="8.3984375" style="4" customWidth="1"/>
    <col min="14" max="14" width="6.3984375" style="4" customWidth="1"/>
    <col min="15" max="15" width="11.3984375" style="4" customWidth="1"/>
    <col min="16" max="16" width="13.3984375" style="4" customWidth="1"/>
    <col min="17" max="18" width="6.3984375" style="4" customWidth="1"/>
    <col min="19" max="19" width="7.3984375" style="4" customWidth="1"/>
    <col min="20" max="34" width="6.3984375" style="4" customWidth="1"/>
    <col min="35" max="35" width="7.3984375" style="4" customWidth="1"/>
    <col min="36" max="42" width="6.3984375" style="4" customWidth="1"/>
    <col min="43" max="43" width="11.3984375" style="4" customWidth="1"/>
    <col min="44" max="44" width="13.3984375" style="4" customWidth="1"/>
    <col min="45" max="70" width="6.3984375" style="4" customWidth="1"/>
    <col min="71" max="71" width="11.3984375" style="4" customWidth="1"/>
    <col min="72" max="72" width="13.3984375" style="4" customWidth="1"/>
    <col min="73" max="98" width="6.3984375" style="4" customWidth="1"/>
    <col min="99" max="99" width="11.3984375" style="4" customWidth="1"/>
    <col min="100" max="100" width="13.3984375" style="4" customWidth="1"/>
    <col min="101" max="126" width="6.3984375" style="4" customWidth="1"/>
    <col min="127" max="16384" width="11.3984375" style="4" customWidth="1"/>
  </cols>
  <sheetData>
    <row r="1" spans="1:10" ht="21">
      <c r="A1" s="564" t="s">
        <v>463</v>
      </c>
      <c r="B1" s="564"/>
      <c r="C1" s="564"/>
      <c r="D1" s="564"/>
      <c r="E1" s="564"/>
      <c r="F1" s="564"/>
      <c r="G1" s="564"/>
      <c r="H1" s="564"/>
      <c r="I1" s="564"/>
      <c r="J1" s="564"/>
    </row>
    <row r="2" ht="10.5" customHeight="1"/>
    <row r="3" spans="1:10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5.5" customHeight="1">
      <c r="A4" s="150" t="s">
        <v>358</v>
      </c>
      <c r="B4" s="314" t="s">
        <v>359</v>
      </c>
      <c r="C4" s="314" t="s">
        <v>360</v>
      </c>
      <c r="D4" s="314" t="s">
        <v>361</v>
      </c>
      <c r="E4" s="314" t="s">
        <v>362</v>
      </c>
      <c r="F4" s="314" t="s">
        <v>363</v>
      </c>
      <c r="G4" s="314" t="s">
        <v>364</v>
      </c>
      <c r="H4" s="314" t="s">
        <v>365</v>
      </c>
      <c r="I4" s="314" t="s">
        <v>366</v>
      </c>
      <c r="J4" s="315" t="s">
        <v>367</v>
      </c>
    </row>
    <row r="5" spans="1:10" ht="18" customHeight="1">
      <c r="A5" s="149" t="s">
        <v>368</v>
      </c>
      <c r="B5" s="316">
        <v>3026</v>
      </c>
      <c r="C5" s="317">
        <v>2683</v>
      </c>
      <c r="D5" s="317">
        <v>2342</v>
      </c>
      <c r="E5" s="317">
        <v>190</v>
      </c>
      <c r="F5" s="317">
        <v>407</v>
      </c>
      <c r="G5" s="317">
        <v>2948</v>
      </c>
      <c r="H5" s="318">
        <v>0.6</v>
      </c>
      <c r="I5" s="319">
        <v>0.2</v>
      </c>
      <c r="J5" s="318">
        <v>8.4</v>
      </c>
    </row>
    <row r="6" spans="1:10" ht="18" customHeight="1">
      <c r="A6" s="320" t="s">
        <v>380</v>
      </c>
      <c r="B6" s="316">
        <v>3040.6666666666665</v>
      </c>
      <c r="C6" s="317">
        <v>2686.6666666666665</v>
      </c>
      <c r="D6" s="317">
        <v>2353.3333333333335</v>
      </c>
      <c r="E6" s="317">
        <v>250.58333333333334</v>
      </c>
      <c r="F6" s="317">
        <v>423.5</v>
      </c>
      <c r="G6" s="317">
        <v>2965.4166666666665</v>
      </c>
      <c r="H6" s="318">
        <v>0.5</v>
      </c>
      <c r="I6" s="318">
        <v>0.4166666666666667</v>
      </c>
      <c r="J6" s="318">
        <v>8.5</v>
      </c>
    </row>
    <row r="7" spans="1:10" s="292" customFormat="1" ht="18" customHeight="1">
      <c r="A7" s="320" t="s">
        <v>381</v>
      </c>
      <c r="B7" s="316">
        <v>3123.25</v>
      </c>
      <c r="C7" s="317">
        <v>2754.5833333333335</v>
      </c>
      <c r="D7" s="317">
        <v>2462.5833333333335</v>
      </c>
      <c r="E7" s="317">
        <v>293.8333333333333</v>
      </c>
      <c r="F7" s="317">
        <v>419.1666666666667</v>
      </c>
      <c r="G7" s="317">
        <v>3037.25</v>
      </c>
      <c r="H7" s="318">
        <v>0.4166666666666667</v>
      </c>
      <c r="I7" s="318">
        <v>0.8333333333333334</v>
      </c>
      <c r="J7" s="318">
        <v>8</v>
      </c>
    </row>
    <row r="8" spans="1:10" ht="18" customHeight="1">
      <c r="A8" s="320" t="s">
        <v>382</v>
      </c>
      <c r="B8" s="316">
        <v>3213.3333333333335</v>
      </c>
      <c r="C8" s="317">
        <v>2829.6666666666665</v>
      </c>
      <c r="D8" s="317">
        <v>2562.8333333333335</v>
      </c>
      <c r="E8" s="317">
        <v>328.3333333333333</v>
      </c>
      <c r="F8" s="317">
        <v>412.4166666666667</v>
      </c>
      <c r="G8" s="317">
        <v>3110</v>
      </c>
      <c r="H8" s="318">
        <v>1</v>
      </c>
      <c r="I8" s="318">
        <v>1.25</v>
      </c>
      <c r="J8" s="318">
        <v>6.916666666666667</v>
      </c>
    </row>
    <row r="9" spans="1:10" s="292" customFormat="1" ht="18" customHeight="1">
      <c r="A9" s="321" t="s">
        <v>383</v>
      </c>
      <c r="B9" s="322">
        <v>3305</v>
      </c>
      <c r="C9" s="323">
        <v>2890</v>
      </c>
      <c r="D9" s="323">
        <v>2632</v>
      </c>
      <c r="E9" s="323">
        <v>365</v>
      </c>
      <c r="F9" s="323">
        <v>396</v>
      </c>
      <c r="G9" s="323">
        <v>3195</v>
      </c>
      <c r="H9" s="324">
        <v>0.4166666666666667</v>
      </c>
      <c r="I9" s="324">
        <v>129</v>
      </c>
      <c r="J9" s="324">
        <v>6</v>
      </c>
    </row>
    <row r="10" spans="1:10" ht="6" customHeight="1">
      <c r="A10" s="325"/>
      <c r="B10" s="326"/>
      <c r="C10" s="225"/>
      <c r="D10" s="225"/>
      <c r="E10" s="225"/>
      <c r="F10" s="225"/>
      <c r="G10" s="225"/>
      <c r="H10" s="225"/>
      <c r="I10" s="225"/>
      <c r="J10" s="225"/>
    </row>
    <row r="11" spans="1:17" ht="18" customHeight="1">
      <c r="A11" s="220" t="s">
        <v>384</v>
      </c>
      <c r="B11" s="327">
        <v>3213</v>
      </c>
      <c r="C11" s="328">
        <v>2821</v>
      </c>
      <c r="D11" s="328">
        <v>2568</v>
      </c>
      <c r="E11" s="328">
        <v>344</v>
      </c>
      <c r="F11" s="328">
        <v>393</v>
      </c>
      <c r="G11" s="328">
        <v>3129</v>
      </c>
      <c r="H11" s="329">
        <v>0</v>
      </c>
      <c r="I11" s="329">
        <v>129</v>
      </c>
      <c r="J11" s="328">
        <v>4</v>
      </c>
      <c r="Q11" s="4">
        <v>0</v>
      </c>
    </row>
    <row r="12" spans="1:17" ht="18" customHeight="1">
      <c r="A12" s="320" t="s">
        <v>369</v>
      </c>
      <c r="B12" s="327">
        <v>3227</v>
      </c>
      <c r="C12" s="328">
        <v>2838</v>
      </c>
      <c r="D12" s="328">
        <v>2590</v>
      </c>
      <c r="E12" s="328">
        <v>347</v>
      </c>
      <c r="F12" s="328">
        <v>392</v>
      </c>
      <c r="G12" s="328">
        <v>3149</v>
      </c>
      <c r="H12" s="329">
        <v>0</v>
      </c>
      <c r="I12" s="329">
        <v>128</v>
      </c>
      <c r="J12" s="328">
        <v>5</v>
      </c>
      <c r="Q12" s="4">
        <v>0</v>
      </c>
    </row>
    <row r="13" spans="1:17" ht="18" customHeight="1">
      <c r="A13" s="320" t="s">
        <v>370</v>
      </c>
      <c r="B13" s="327">
        <v>3231</v>
      </c>
      <c r="C13" s="328">
        <v>2841</v>
      </c>
      <c r="D13" s="328">
        <v>2594</v>
      </c>
      <c r="E13" s="328">
        <v>351</v>
      </c>
      <c r="F13" s="328">
        <v>396</v>
      </c>
      <c r="G13" s="328">
        <v>3120</v>
      </c>
      <c r="H13" s="329">
        <v>0</v>
      </c>
      <c r="I13" s="329">
        <v>128</v>
      </c>
      <c r="J13" s="328">
        <v>4</v>
      </c>
      <c r="Q13" s="4">
        <v>0</v>
      </c>
    </row>
    <row r="14" spans="1:14" ht="18" customHeight="1">
      <c r="A14" s="320" t="s">
        <v>371</v>
      </c>
      <c r="B14" s="327">
        <v>3238</v>
      </c>
      <c r="C14" s="328">
        <v>2843</v>
      </c>
      <c r="D14" s="328">
        <v>2596</v>
      </c>
      <c r="E14" s="328">
        <v>352</v>
      </c>
      <c r="F14" s="328">
        <v>394</v>
      </c>
      <c r="G14" s="328">
        <v>3142</v>
      </c>
      <c r="H14" s="329">
        <v>0</v>
      </c>
      <c r="I14" s="329">
        <v>128</v>
      </c>
      <c r="J14" s="328">
        <v>3</v>
      </c>
      <c r="N14" s="310"/>
    </row>
    <row r="15" spans="1:14" ht="18" customHeight="1">
      <c r="A15" s="320" t="s">
        <v>372</v>
      </c>
      <c r="B15" s="327">
        <v>3228</v>
      </c>
      <c r="C15" s="328">
        <v>2831</v>
      </c>
      <c r="D15" s="328">
        <v>2591</v>
      </c>
      <c r="E15" s="328">
        <v>357</v>
      </c>
      <c r="F15" s="328">
        <v>397</v>
      </c>
      <c r="G15" s="328">
        <v>3127</v>
      </c>
      <c r="H15" s="329">
        <v>0</v>
      </c>
      <c r="I15" s="329">
        <v>125</v>
      </c>
      <c r="J15" s="328">
        <v>4</v>
      </c>
      <c r="N15" s="310"/>
    </row>
    <row r="16" spans="1:10" ht="18" customHeight="1">
      <c r="A16" s="320" t="s">
        <v>373</v>
      </c>
      <c r="B16" s="327">
        <v>3253</v>
      </c>
      <c r="C16" s="328">
        <v>2856</v>
      </c>
      <c r="D16" s="328">
        <v>2604</v>
      </c>
      <c r="E16" s="328">
        <v>361</v>
      </c>
      <c r="F16" s="328">
        <v>391</v>
      </c>
      <c r="G16" s="328">
        <v>3157</v>
      </c>
      <c r="H16" s="329">
        <v>0</v>
      </c>
      <c r="I16" s="329">
        <v>124</v>
      </c>
      <c r="J16" s="328">
        <v>7</v>
      </c>
    </row>
    <row r="17" spans="1:10" ht="18" customHeight="1">
      <c r="A17" s="320" t="s">
        <v>374</v>
      </c>
      <c r="B17" s="327">
        <v>3253</v>
      </c>
      <c r="C17" s="328">
        <v>2867</v>
      </c>
      <c r="D17" s="328">
        <v>2607</v>
      </c>
      <c r="E17" s="328">
        <v>368</v>
      </c>
      <c r="F17" s="328">
        <v>392</v>
      </c>
      <c r="G17" s="328">
        <v>3144</v>
      </c>
      <c r="H17" s="329">
        <v>0</v>
      </c>
      <c r="I17" s="329">
        <v>124</v>
      </c>
      <c r="J17" s="328">
        <v>5</v>
      </c>
    </row>
    <row r="18" spans="1:10" ht="18" customHeight="1">
      <c r="A18" s="320" t="s">
        <v>375</v>
      </c>
      <c r="B18" s="327">
        <v>3249</v>
      </c>
      <c r="C18" s="328">
        <v>2842</v>
      </c>
      <c r="D18" s="328">
        <v>2593</v>
      </c>
      <c r="E18" s="328">
        <v>368</v>
      </c>
      <c r="F18" s="328">
        <v>388</v>
      </c>
      <c r="G18" s="328">
        <v>3142</v>
      </c>
      <c r="H18" s="329">
        <v>1</v>
      </c>
      <c r="I18" s="329">
        <v>124</v>
      </c>
      <c r="J18" s="328">
        <v>8</v>
      </c>
    </row>
    <row r="19" spans="1:10" ht="18" customHeight="1">
      <c r="A19" s="320" t="s">
        <v>376</v>
      </c>
      <c r="B19" s="327">
        <v>3253</v>
      </c>
      <c r="C19" s="328">
        <v>2834</v>
      </c>
      <c r="D19" s="328">
        <v>2591</v>
      </c>
      <c r="E19" s="328">
        <v>370</v>
      </c>
      <c r="F19" s="328">
        <v>389</v>
      </c>
      <c r="G19" s="328">
        <v>3123</v>
      </c>
      <c r="H19" s="329">
        <v>0</v>
      </c>
      <c r="I19" s="329">
        <v>127</v>
      </c>
      <c r="J19" s="328">
        <v>5</v>
      </c>
    </row>
    <row r="20" spans="1:10" ht="18" customHeight="1">
      <c r="A20" s="220" t="s">
        <v>385</v>
      </c>
      <c r="B20" s="327">
        <v>3496</v>
      </c>
      <c r="C20" s="328">
        <v>3038</v>
      </c>
      <c r="D20" s="328">
        <v>2740</v>
      </c>
      <c r="E20" s="328">
        <v>384</v>
      </c>
      <c r="F20" s="328">
        <v>411</v>
      </c>
      <c r="G20" s="328">
        <v>3377</v>
      </c>
      <c r="H20" s="329">
        <v>2</v>
      </c>
      <c r="I20" s="329">
        <v>129</v>
      </c>
      <c r="J20" s="328">
        <v>5</v>
      </c>
    </row>
    <row r="21" spans="1:10" ht="18" customHeight="1">
      <c r="A21" s="320" t="s">
        <v>377</v>
      </c>
      <c r="B21" s="327">
        <v>3507</v>
      </c>
      <c r="C21" s="328">
        <v>3047</v>
      </c>
      <c r="D21" s="328">
        <v>2754</v>
      </c>
      <c r="E21" s="328">
        <v>391</v>
      </c>
      <c r="F21" s="328">
        <v>411</v>
      </c>
      <c r="G21" s="328">
        <v>3368</v>
      </c>
      <c r="H21" s="329">
        <v>1</v>
      </c>
      <c r="I21" s="329">
        <v>138</v>
      </c>
      <c r="J21" s="328">
        <v>8</v>
      </c>
    </row>
    <row r="22" spans="1:10" ht="18" customHeight="1" thickBot="1">
      <c r="A22" s="320" t="s">
        <v>378</v>
      </c>
      <c r="B22" s="330">
        <v>3515</v>
      </c>
      <c r="C22" s="331">
        <v>3020</v>
      </c>
      <c r="D22" s="331">
        <v>2756</v>
      </c>
      <c r="E22" s="331">
        <v>391</v>
      </c>
      <c r="F22" s="331">
        <v>401</v>
      </c>
      <c r="G22" s="331">
        <v>3367</v>
      </c>
      <c r="H22" s="332">
        <v>1</v>
      </c>
      <c r="I22" s="332">
        <v>144</v>
      </c>
      <c r="J22" s="331">
        <v>8</v>
      </c>
    </row>
    <row r="23" spans="1:10" ht="13.5">
      <c r="A23" s="333" t="s">
        <v>379</v>
      </c>
      <c r="B23" s="333"/>
      <c r="C23" s="333"/>
      <c r="D23" s="333"/>
      <c r="E23" s="334"/>
      <c r="F23" s="333"/>
      <c r="G23" s="333"/>
      <c r="H23" s="333"/>
      <c r="I23" s="333"/>
      <c r="J23" s="333"/>
    </row>
  </sheetData>
  <mergeCells count="1">
    <mergeCell ref="A1:J1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J28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1" max="1" width="15.5" style="4" customWidth="1"/>
    <col min="2" max="7" width="9" style="4" customWidth="1"/>
    <col min="8" max="10" width="8.09765625" style="4" customWidth="1"/>
    <col min="11" max="11" width="9" style="4" customWidth="1"/>
    <col min="12" max="12" width="11.3984375" style="4" customWidth="1"/>
    <col min="13" max="14" width="10.3984375" style="4" customWidth="1"/>
    <col min="15" max="16" width="9" style="4" customWidth="1"/>
    <col min="17" max="17" width="10.3984375" style="4" customWidth="1"/>
    <col min="18" max="20" width="6.3984375" style="4" customWidth="1"/>
    <col min="21" max="24" width="7.3984375" style="4" customWidth="1"/>
    <col min="25" max="25" width="8.3984375" style="4" customWidth="1"/>
    <col min="26" max="26" width="6.3984375" style="4" customWidth="1"/>
    <col min="27" max="27" width="11.3984375" style="4" customWidth="1"/>
    <col min="28" max="28" width="13.3984375" style="4" customWidth="1"/>
    <col min="29" max="30" width="6.3984375" style="4" customWidth="1"/>
    <col min="31" max="31" width="7.3984375" style="4" customWidth="1"/>
    <col min="32" max="46" width="6.3984375" style="4" customWidth="1"/>
    <col min="47" max="47" width="7.3984375" style="4" customWidth="1"/>
    <col min="48" max="54" width="6.3984375" style="4" customWidth="1"/>
    <col min="55" max="55" width="11.3984375" style="4" customWidth="1"/>
    <col min="56" max="56" width="13.3984375" style="4" customWidth="1"/>
    <col min="57" max="82" width="6.3984375" style="4" customWidth="1"/>
    <col min="83" max="83" width="11.3984375" style="4" customWidth="1"/>
    <col min="84" max="84" width="13.3984375" style="4" customWidth="1"/>
    <col min="85" max="110" width="6.3984375" style="4" customWidth="1"/>
    <col min="111" max="111" width="11.3984375" style="4" customWidth="1"/>
    <col min="112" max="112" width="13.3984375" style="4" customWidth="1"/>
    <col min="113" max="138" width="6.3984375" style="4" customWidth="1"/>
    <col min="139" max="16384" width="11.3984375" style="4" customWidth="1"/>
  </cols>
  <sheetData>
    <row r="1" spans="1:10" ht="21">
      <c r="A1" s="564" t="s">
        <v>464</v>
      </c>
      <c r="B1" s="564"/>
      <c r="C1" s="564"/>
      <c r="D1" s="564"/>
      <c r="E1" s="564"/>
      <c r="F1" s="564"/>
      <c r="G1" s="564"/>
      <c r="H1" s="564"/>
      <c r="I1" s="564"/>
      <c r="J1" s="564"/>
    </row>
    <row r="2" ht="10.5" customHeight="1"/>
    <row r="3" spans="1:10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5.5" customHeight="1">
      <c r="A4" s="150" t="s">
        <v>358</v>
      </c>
      <c r="B4" s="314" t="s">
        <v>359</v>
      </c>
      <c r="C4" s="314" t="s">
        <v>360</v>
      </c>
      <c r="D4" s="314" t="s">
        <v>361</v>
      </c>
      <c r="E4" s="314" t="s">
        <v>363</v>
      </c>
      <c r="F4" s="314" t="s">
        <v>362</v>
      </c>
      <c r="G4" s="314" t="s">
        <v>364</v>
      </c>
      <c r="H4" s="314" t="s">
        <v>365</v>
      </c>
      <c r="I4" s="314" t="s">
        <v>366</v>
      </c>
      <c r="J4" s="315" t="s">
        <v>367</v>
      </c>
    </row>
    <row r="5" spans="1:10" ht="16.5" customHeight="1">
      <c r="A5" s="149" t="s">
        <v>368</v>
      </c>
      <c r="B5" s="223">
        <v>5036</v>
      </c>
      <c r="C5" s="317">
        <v>4668</v>
      </c>
      <c r="D5" s="317">
        <v>4137</v>
      </c>
      <c r="E5" s="317">
        <v>627</v>
      </c>
      <c r="F5" s="317">
        <v>204</v>
      </c>
      <c r="G5" s="317">
        <v>4127</v>
      </c>
      <c r="H5" s="318">
        <v>0.6</v>
      </c>
      <c r="I5" s="319">
        <v>0.2</v>
      </c>
      <c r="J5" s="318">
        <v>8.4</v>
      </c>
    </row>
    <row r="6" spans="1:10" ht="16.5" customHeight="1">
      <c r="A6" s="320" t="s">
        <v>380</v>
      </c>
      <c r="B6" s="316">
        <v>4954.75</v>
      </c>
      <c r="C6" s="317">
        <v>4578.666666666667</v>
      </c>
      <c r="D6" s="317">
        <v>4125.916666666667</v>
      </c>
      <c r="E6" s="317">
        <v>641.3333333333334</v>
      </c>
      <c r="F6" s="317">
        <v>268.0833333333333</v>
      </c>
      <c r="G6" s="317">
        <v>4103.916666666667</v>
      </c>
      <c r="H6" s="318">
        <v>0.5</v>
      </c>
      <c r="I6" s="318">
        <v>0.4166666666666667</v>
      </c>
      <c r="J6" s="318">
        <v>8.5</v>
      </c>
    </row>
    <row r="7" spans="1:10" s="292" customFormat="1" ht="16.5" customHeight="1">
      <c r="A7" s="320" t="s">
        <v>381</v>
      </c>
      <c r="B7" s="316">
        <v>5025.583333333333</v>
      </c>
      <c r="C7" s="317">
        <v>4631.75</v>
      </c>
      <c r="D7" s="317">
        <v>4199.916666666667</v>
      </c>
      <c r="E7" s="317">
        <v>655.25</v>
      </c>
      <c r="F7" s="317">
        <v>313.8333333333333</v>
      </c>
      <c r="G7" s="317">
        <v>4179.833333333333</v>
      </c>
      <c r="H7" s="318">
        <v>0.4166666666666667</v>
      </c>
      <c r="I7" s="318">
        <v>0.8333333333333334</v>
      </c>
      <c r="J7" s="318">
        <v>8</v>
      </c>
    </row>
    <row r="8" spans="1:10" ht="16.5" customHeight="1">
      <c r="A8" s="320" t="s">
        <v>382</v>
      </c>
      <c r="B8" s="316">
        <v>5051.583333333333</v>
      </c>
      <c r="C8" s="317">
        <v>4642.166666666667</v>
      </c>
      <c r="D8" s="317">
        <v>4264.166666666667</v>
      </c>
      <c r="E8" s="317">
        <v>656.75</v>
      </c>
      <c r="F8" s="317">
        <v>344.8333333333333</v>
      </c>
      <c r="G8" s="317">
        <v>4173.25</v>
      </c>
      <c r="H8" s="318">
        <v>0.4</v>
      </c>
      <c r="I8" s="318">
        <v>0.45454545454545453</v>
      </c>
      <c r="J8" s="318">
        <v>6.916666666666667</v>
      </c>
    </row>
    <row r="9" spans="1:10" s="292" customFormat="1" ht="16.5" customHeight="1">
      <c r="A9" s="321" t="s">
        <v>383</v>
      </c>
      <c r="B9" s="322">
        <v>5065</v>
      </c>
      <c r="C9" s="323">
        <v>4618</v>
      </c>
      <c r="D9" s="323">
        <v>4260</v>
      </c>
      <c r="E9" s="323">
        <v>624</v>
      </c>
      <c r="F9" s="323">
        <v>382</v>
      </c>
      <c r="G9" s="323">
        <v>4224</v>
      </c>
      <c r="H9" s="324">
        <v>0.4166666666666667</v>
      </c>
      <c r="I9" s="324">
        <v>144</v>
      </c>
      <c r="J9" s="324">
        <v>6</v>
      </c>
    </row>
    <row r="10" spans="1:10" ht="6" customHeight="1">
      <c r="A10" s="325"/>
      <c r="B10" s="326"/>
      <c r="C10" s="225"/>
      <c r="D10" s="225"/>
      <c r="E10" s="225"/>
      <c r="F10" s="225"/>
      <c r="G10" s="225"/>
      <c r="H10" s="225"/>
      <c r="I10" s="225"/>
      <c r="J10" s="225"/>
    </row>
    <row r="11" spans="1:10" ht="16.5" customHeight="1">
      <c r="A11" s="220" t="s">
        <v>384</v>
      </c>
      <c r="B11" s="327">
        <v>4958</v>
      </c>
      <c r="C11" s="328">
        <v>4534</v>
      </c>
      <c r="D11" s="328">
        <v>4183</v>
      </c>
      <c r="E11" s="328">
        <v>615</v>
      </c>
      <c r="F11" s="328">
        <v>359</v>
      </c>
      <c r="G11" s="328">
        <v>4180</v>
      </c>
      <c r="H11" s="335">
        <v>0</v>
      </c>
      <c r="I11" s="335">
        <v>142</v>
      </c>
      <c r="J11" s="336">
        <v>4</v>
      </c>
    </row>
    <row r="12" spans="1:10" ht="16.5" customHeight="1">
      <c r="A12" s="320" t="s">
        <v>369</v>
      </c>
      <c r="B12" s="327">
        <v>4970</v>
      </c>
      <c r="C12" s="328">
        <v>4552</v>
      </c>
      <c r="D12" s="328">
        <v>4204</v>
      </c>
      <c r="E12" s="328">
        <v>613</v>
      </c>
      <c r="F12" s="328">
        <v>363</v>
      </c>
      <c r="G12" s="328">
        <v>4160</v>
      </c>
      <c r="H12" s="335">
        <v>0</v>
      </c>
      <c r="I12" s="335">
        <v>141</v>
      </c>
      <c r="J12" s="336">
        <v>5</v>
      </c>
    </row>
    <row r="13" spans="1:10" ht="16.5" customHeight="1">
      <c r="A13" s="320" t="s">
        <v>370</v>
      </c>
      <c r="B13" s="327">
        <v>4962</v>
      </c>
      <c r="C13" s="328">
        <v>4549</v>
      </c>
      <c r="D13" s="328">
        <v>4199</v>
      </c>
      <c r="E13" s="328">
        <v>618</v>
      </c>
      <c r="F13" s="328">
        <v>368</v>
      </c>
      <c r="G13" s="328">
        <v>4106</v>
      </c>
      <c r="H13" s="335">
        <v>0</v>
      </c>
      <c r="I13" s="335">
        <v>139</v>
      </c>
      <c r="J13" s="336">
        <v>4</v>
      </c>
    </row>
    <row r="14" spans="1:10" ht="16.5" customHeight="1">
      <c r="A14" s="320" t="s">
        <v>371</v>
      </c>
      <c r="B14" s="327">
        <v>4981</v>
      </c>
      <c r="C14" s="328">
        <v>4552</v>
      </c>
      <c r="D14" s="328">
        <v>4213</v>
      </c>
      <c r="E14" s="328">
        <v>616</v>
      </c>
      <c r="F14" s="328">
        <v>369</v>
      </c>
      <c r="G14" s="328">
        <v>4137</v>
      </c>
      <c r="H14" s="335">
        <v>0</v>
      </c>
      <c r="I14" s="335">
        <v>139</v>
      </c>
      <c r="J14" s="336">
        <v>3</v>
      </c>
    </row>
    <row r="15" spans="1:10" ht="16.5" customHeight="1">
      <c r="A15" s="320" t="s">
        <v>372</v>
      </c>
      <c r="B15" s="327">
        <v>4961</v>
      </c>
      <c r="C15" s="328">
        <v>4528</v>
      </c>
      <c r="D15" s="328">
        <v>4198</v>
      </c>
      <c r="E15" s="328">
        <v>618</v>
      </c>
      <c r="F15" s="328">
        <v>373</v>
      </c>
      <c r="G15" s="328">
        <v>4111</v>
      </c>
      <c r="H15" s="335">
        <v>0</v>
      </c>
      <c r="I15" s="335">
        <v>135</v>
      </c>
      <c r="J15" s="336">
        <v>4</v>
      </c>
    </row>
    <row r="16" spans="1:10" ht="16.5" customHeight="1">
      <c r="A16" s="320" t="s">
        <v>373</v>
      </c>
      <c r="B16" s="327">
        <v>4991</v>
      </c>
      <c r="C16" s="328">
        <v>4562</v>
      </c>
      <c r="D16" s="328">
        <v>4214</v>
      </c>
      <c r="E16" s="328">
        <v>611</v>
      </c>
      <c r="F16" s="328">
        <v>377</v>
      </c>
      <c r="G16" s="328">
        <v>4153</v>
      </c>
      <c r="H16" s="335">
        <v>0</v>
      </c>
      <c r="I16" s="335">
        <v>134</v>
      </c>
      <c r="J16" s="336">
        <v>7</v>
      </c>
    </row>
    <row r="17" spans="1:10" ht="16.5" customHeight="1">
      <c r="A17" s="320" t="s">
        <v>374</v>
      </c>
      <c r="B17" s="327">
        <v>4978</v>
      </c>
      <c r="C17" s="328">
        <v>4570</v>
      </c>
      <c r="D17" s="328">
        <v>4212</v>
      </c>
      <c r="E17" s="328">
        <v>616</v>
      </c>
      <c r="F17" s="328">
        <v>384</v>
      </c>
      <c r="G17" s="328">
        <v>4184</v>
      </c>
      <c r="H17" s="335">
        <v>0</v>
      </c>
      <c r="I17" s="335">
        <v>137</v>
      </c>
      <c r="J17" s="336">
        <v>5</v>
      </c>
    </row>
    <row r="18" spans="1:10" ht="16.5" customHeight="1">
      <c r="A18" s="320" t="s">
        <v>375</v>
      </c>
      <c r="B18" s="327">
        <v>4971</v>
      </c>
      <c r="C18" s="328">
        <v>4542</v>
      </c>
      <c r="D18" s="328">
        <v>4191</v>
      </c>
      <c r="E18" s="328">
        <v>613</v>
      </c>
      <c r="F18" s="328">
        <v>384</v>
      </c>
      <c r="G18" s="328">
        <v>4183</v>
      </c>
      <c r="H18" s="335">
        <v>1</v>
      </c>
      <c r="I18" s="335">
        <v>138</v>
      </c>
      <c r="J18" s="336">
        <v>8</v>
      </c>
    </row>
    <row r="19" spans="1:10" ht="16.5" customHeight="1">
      <c r="A19" s="320" t="s">
        <v>376</v>
      </c>
      <c r="B19" s="327">
        <v>4974</v>
      </c>
      <c r="C19" s="328">
        <v>4521</v>
      </c>
      <c r="D19" s="328">
        <v>4180</v>
      </c>
      <c r="E19" s="328">
        <v>614</v>
      </c>
      <c r="F19" s="328">
        <v>385</v>
      </c>
      <c r="G19" s="328">
        <v>4065</v>
      </c>
      <c r="H19" s="335">
        <v>0</v>
      </c>
      <c r="I19" s="335">
        <v>138</v>
      </c>
      <c r="J19" s="336">
        <v>5</v>
      </c>
    </row>
    <row r="20" spans="1:10" ht="16.5" customHeight="1">
      <c r="A20" s="220" t="s">
        <v>385</v>
      </c>
      <c r="B20" s="327">
        <v>5331</v>
      </c>
      <c r="C20" s="328">
        <v>4845</v>
      </c>
      <c r="D20" s="328">
        <v>4433</v>
      </c>
      <c r="E20" s="328">
        <v>652</v>
      </c>
      <c r="F20" s="328">
        <v>400</v>
      </c>
      <c r="G20" s="328">
        <v>4467</v>
      </c>
      <c r="H20" s="335">
        <v>2</v>
      </c>
      <c r="I20" s="335">
        <v>139</v>
      </c>
      <c r="J20" s="336">
        <v>5</v>
      </c>
    </row>
    <row r="21" spans="1:10" ht="16.5" customHeight="1">
      <c r="A21" s="320" t="s">
        <v>377</v>
      </c>
      <c r="B21" s="327">
        <v>5349</v>
      </c>
      <c r="C21" s="328">
        <v>4855</v>
      </c>
      <c r="D21" s="328">
        <v>4451</v>
      </c>
      <c r="E21" s="328">
        <v>652</v>
      </c>
      <c r="F21" s="328">
        <v>408</v>
      </c>
      <c r="G21" s="328">
        <v>4468</v>
      </c>
      <c r="H21" s="335">
        <v>1</v>
      </c>
      <c r="I21" s="335">
        <v>156</v>
      </c>
      <c r="J21" s="336">
        <v>8</v>
      </c>
    </row>
    <row r="22" spans="1:10" ht="16.5" customHeight="1" thickBot="1">
      <c r="A22" s="320" t="s">
        <v>378</v>
      </c>
      <c r="B22" s="327">
        <v>5355</v>
      </c>
      <c r="C22" s="328">
        <v>4807</v>
      </c>
      <c r="D22" s="328">
        <v>4441</v>
      </c>
      <c r="E22" s="328">
        <v>650</v>
      </c>
      <c r="F22" s="328">
        <v>409</v>
      </c>
      <c r="G22" s="328">
        <v>4470</v>
      </c>
      <c r="H22" s="335">
        <v>1</v>
      </c>
      <c r="I22" s="335">
        <v>186</v>
      </c>
      <c r="J22" s="336">
        <v>8</v>
      </c>
    </row>
    <row r="23" spans="1:10" ht="13.5">
      <c r="A23" s="29" t="s">
        <v>386</v>
      </c>
      <c r="B23" s="29"/>
      <c r="C23" s="29"/>
      <c r="D23" s="29"/>
      <c r="E23" s="337"/>
      <c r="F23" s="29"/>
      <c r="G23" s="29"/>
      <c r="H23" s="29"/>
      <c r="I23" s="29"/>
      <c r="J23" s="29"/>
    </row>
    <row r="25" ht="13.5">
      <c r="E25" s="338"/>
    </row>
    <row r="26" spans="2:10" ht="13.5">
      <c r="B26" s="338"/>
      <c r="C26" s="338"/>
      <c r="D26" s="338"/>
      <c r="E26" s="338"/>
      <c r="F26" s="338"/>
      <c r="G26" s="338"/>
      <c r="H26" s="338"/>
      <c r="I26" s="338"/>
      <c r="J26" s="338"/>
    </row>
    <row r="28" ht="13.5">
      <c r="J28" s="335" t="s">
        <v>387</v>
      </c>
    </row>
  </sheetData>
  <mergeCells count="1">
    <mergeCell ref="A1:J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DV25"/>
  <sheetViews>
    <sheetView showGridLines="0" view="pageBreakPreview" zoomScaleSheetLayoutView="100" workbookViewId="0" topLeftCell="A1">
      <selection activeCell="A2" sqref="A2"/>
    </sheetView>
  </sheetViews>
  <sheetFormatPr defaultColWidth="8.796875" defaultRowHeight="14.25"/>
  <cols>
    <col min="1" max="1" width="13.59765625" style="340" customWidth="1"/>
    <col min="2" max="2" width="13.3984375" style="340" customWidth="1"/>
    <col min="3" max="3" width="13.19921875" style="340" customWidth="1"/>
    <col min="4" max="4" width="11.5" style="340" customWidth="1"/>
    <col min="5" max="5" width="10" style="340" customWidth="1"/>
    <col min="6" max="6" width="11.09765625" style="340" customWidth="1"/>
    <col min="7" max="7" width="13.19921875" style="340" customWidth="1"/>
    <col min="8" max="8" width="8.5" style="340" customWidth="1"/>
    <col min="9" max="9" width="10.69921875" style="340" bestFit="1" customWidth="1"/>
    <col min="10" max="10" width="11.3984375" style="340" customWidth="1"/>
    <col min="11" max="11" width="10.5" style="340" customWidth="1"/>
    <col min="12" max="17" width="1.59765625" style="340" customWidth="1"/>
    <col min="18" max="19" width="6.3984375" style="340" customWidth="1"/>
    <col min="20" max="20" width="7.3984375" style="340" customWidth="1"/>
    <col min="21" max="35" width="6.3984375" style="340" customWidth="1"/>
    <col min="36" max="36" width="7.3984375" style="340" customWidth="1"/>
    <col min="37" max="43" width="6.3984375" style="340" customWidth="1"/>
    <col min="44" max="44" width="11.3984375" style="340" customWidth="1"/>
    <col min="45" max="45" width="13.3984375" style="340" customWidth="1"/>
    <col min="46" max="71" width="6.3984375" style="340" customWidth="1"/>
    <col min="72" max="72" width="11.3984375" style="340" customWidth="1"/>
    <col min="73" max="73" width="13.3984375" style="340" customWidth="1"/>
    <col min="74" max="99" width="6.3984375" style="340" customWidth="1"/>
    <col min="100" max="100" width="11.3984375" style="340" customWidth="1"/>
    <col min="101" max="101" width="13.3984375" style="340" customWidth="1"/>
    <col min="102" max="127" width="6.3984375" style="340" customWidth="1"/>
    <col min="128" max="16384" width="11.3984375" style="340" customWidth="1"/>
  </cols>
  <sheetData>
    <row r="1" spans="1:11" ht="21">
      <c r="A1" s="597" t="s">
        <v>465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ht="15" customHeight="1">
      <c r="A2" s="339"/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17.25" customHeight="1" thickBo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3" t="s">
        <v>388</v>
      </c>
    </row>
    <row r="4" spans="1:11" ht="13.5" customHeight="1">
      <c r="A4" s="598" t="s">
        <v>358</v>
      </c>
      <c r="B4" s="601" t="s">
        <v>389</v>
      </c>
      <c r="C4" s="601" t="s">
        <v>360</v>
      </c>
      <c r="D4" s="601" t="s">
        <v>361</v>
      </c>
      <c r="E4" s="601" t="s">
        <v>363</v>
      </c>
      <c r="F4" s="601" t="s">
        <v>362</v>
      </c>
      <c r="G4" s="601" t="s">
        <v>364</v>
      </c>
      <c r="H4" s="604" t="s">
        <v>390</v>
      </c>
      <c r="I4" s="604" t="s">
        <v>391</v>
      </c>
      <c r="J4" s="604" t="s">
        <v>392</v>
      </c>
      <c r="K4" s="607" t="s">
        <v>393</v>
      </c>
    </row>
    <row r="5" spans="1:11" ht="13.5">
      <c r="A5" s="599"/>
      <c r="B5" s="602"/>
      <c r="C5" s="602"/>
      <c r="D5" s="602"/>
      <c r="E5" s="602"/>
      <c r="F5" s="602"/>
      <c r="G5" s="602"/>
      <c r="H5" s="605"/>
      <c r="I5" s="605"/>
      <c r="J5" s="605"/>
      <c r="K5" s="608"/>
    </row>
    <row r="6" spans="1:11" ht="6.75" customHeight="1">
      <c r="A6" s="600"/>
      <c r="B6" s="603"/>
      <c r="C6" s="603"/>
      <c r="D6" s="603"/>
      <c r="E6" s="603"/>
      <c r="F6" s="603"/>
      <c r="G6" s="603"/>
      <c r="H6" s="606"/>
      <c r="I6" s="606"/>
      <c r="J6" s="606"/>
      <c r="K6" s="609"/>
    </row>
    <row r="7" spans="1:11" ht="16.5" customHeight="1">
      <c r="A7" s="345" t="s">
        <v>349</v>
      </c>
      <c r="B7" s="346">
        <v>8220956</v>
      </c>
      <c r="C7" s="347">
        <v>3017181</v>
      </c>
      <c r="D7" s="347">
        <v>736757</v>
      </c>
      <c r="E7" s="347">
        <v>55101</v>
      </c>
      <c r="F7" s="347">
        <v>69818</v>
      </c>
      <c r="G7" s="347">
        <v>4250202</v>
      </c>
      <c r="H7" s="347">
        <v>1230</v>
      </c>
      <c r="I7" s="348">
        <v>78</v>
      </c>
      <c r="J7" s="347">
        <v>16585</v>
      </c>
      <c r="K7" s="347">
        <v>74004</v>
      </c>
    </row>
    <row r="8" spans="1:11" ht="16.5" customHeight="1">
      <c r="A8" s="349" t="s">
        <v>350</v>
      </c>
      <c r="B8" s="346">
        <v>7938224</v>
      </c>
      <c r="C8" s="347">
        <v>2984767</v>
      </c>
      <c r="D8" s="347">
        <v>752628</v>
      </c>
      <c r="E8" s="347">
        <v>56977</v>
      </c>
      <c r="F8" s="347">
        <v>89679</v>
      </c>
      <c r="G8" s="347">
        <v>3964463</v>
      </c>
      <c r="H8" s="347">
        <v>1160</v>
      </c>
      <c r="I8" s="348">
        <v>298</v>
      </c>
      <c r="J8" s="347">
        <v>15827</v>
      </c>
      <c r="K8" s="347">
        <v>72425</v>
      </c>
    </row>
    <row r="9" spans="1:11" s="350" customFormat="1" ht="16.5" customHeight="1">
      <c r="A9" s="349" t="s">
        <v>270</v>
      </c>
      <c r="B9" s="346">
        <v>8254937</v>
      </c>
      <c r="C9" s="347">
        <v>3013058</v>
      </c>
      <c r="D9" s="347">
        <v>789780</v>
      </c>
      <c r="E9" s="347">
        <v>59202</v>
      </c>
      <c r="F9" s="347">
        <v>113136</v>
      </c>
      <c r="G9" s="347">
        <v>4193832</v>
      </c>
      <c r="H9" s="347">
        <v>876</v>
      </c>
      <c r="I9" s="348">
        <v>537</v>
      </c>
      <c r="J9" s="347">
        <v>15868</v>
      </c>
      <c r="K9" s="347">
        <v>68648</v>
      </c>
    </row>
    <row r="10" spans="1:11" ht="16.5" customHeight="1">
      <c r="A10" s="349" t="s">
        <v>271</v>
      </c>
      <c r="B10" s="346">
        <v>8726185</v>
      </c>
      <c r="C10" s="347">
        <v>2987087</v>
      </c>
      <c r="D10" s="347">
        <v>833458</v>
      </c>
      <c r="E10" s="347">
        <v>60149</v>
      </c>
      <c r="F10" s="347">
        <v>145678</v>
      </c>
      <c r="G10" s="347">
        <v>4615835</v>
      </c>
      <c r="H10" s="347">
        <v>737</v>
      </c>
      <c r="I10" s="348">
        <v>111</v>
      </c>
      <c r="J10" s="347">
        <v>14048</v>
      </c>
      <c r="K10" s="347">
        <v>69082</v>
      </c>
    </row>
    <row r="11" spans="1:11" s="350" customFormat="1" ht="16.5" customHeight="1">
      <c r="A11" s="351" t="s">
        <v>272</v>
      </c>
      <c r="B11" s="352">
        <v>8769517</v>
      </c>
      <c r="C11" s="353">
        <v>2923369</v>
      </c>
      <c r="D11" s="353">
        <v>858634</v>
      </c>
      <c r="E11" s="353">
        <v>60167</v>
      </c>
      <c r="F11" s="353">
        <v>184003</v>
      </c>
      <c r="G11" s="353">
        <v>4646262</v>
      </c>
      <c r="H11" s="353">
        <v>957</v>
      </c>
      <c r="I11" s="354">
        <v>16239</v>
      </c>
      <c r="J11" s="353">
        <v>11515</v>
      </c>
      <c r="K11" s="353">
        <v>68372</v>
      </c>
    </row>
    <row r="12" spans="1:11" ht="7.5" customHeight="1">
      <c r="A12" s="355"/>
      <c r="B12" s="346"/>
      <c r="C12" s="347"/>
      <c r="D12" s="347"/>
      <c r="E12" s="347"/>
      <c r="F12" s="347"/>
      <c r="G12" s="347"/>
      <c r="H12" s="347"/>
      <c r="I12" s="347"/>
      <c r="J12" s="347"/>
      <c r="K12" s="347"/>
    </row>
    <row r="13" spans="1:13" ht="16.5" customHeight="1">
      <c r="A13" s="344" t="s">
        <v>395</v>
      </c>
      <c r="B13" s="356">
        <v>647326</v>
      </c>
      <c r="C13" s="357">
        <v>228631</v>
      </c>
      <c r="D13" s="357">
        <v>69599</v>
      </c>
      <c r="E13" s="357">
        <v>2192</v>
      </c>
      <c r="F13" s="357">
        <v>502</v>
      </c>
      <c r="G13" s="357">
        <v>338455</v>
      </c>
      <c r="H13" s="358">
        <v>0</v>
      </c>
      <c r="I13" s="358">
        <v>1655</v>
      </c>
      <c r="J13" s="357">
        <v>670</v>
      </c>
      <c r="K13" s="357">
        <v>5622</v>
      </c>
      <c r="M13" s="359"/>
    </row>
    <row r="14" spans="1:13" ht="16.5" customHeight="1">
      <c r="A14" s="349" t="s">
        <v>369</v>
      </c>
      <c r="B14" s="356">
        <v>805062</v>
      </c>
      <c r="C14" s="357">
        <v>230601</v>
      </c>
      <c r="D14" s="357">
        <v>71080</v>
      </c>
      <c r="E14" s="357">
        <v>4665</v>
      </c>
      <c r="F14" s="357">
        <v>13056</v>
      </c>
      <c r="G14" s="357">
        <v>476390</v>
      </c>
      <c r="H14" s="358">
        <v>0</v>
      </c>
      <c r="I14" s="360">
        <v>2929</v>
      </c>
      <c r="J14" s="357">
        <v>879</v>
      </c>
      <c r="K14" s="357">
        <v>5462</v>
      </c>
      <c r="M14" s="359"/>
    </row>
    <row r="15" spans="1:13" ht="16.5" customHeight="1">
      <c r="A15" s="349" t="s">
        <v>370</v>
      </c>
      <c r="B15" s="356">
        <v>632078</v>
      </c>
      <c r="C15" s="357">
        <v>230859</v>
      </c>
      <c r="D15" s="357">
        <v>70059</v>
      </c>
      <c r="E15" s="357">
        <v>5881</v>
      </c>
      <c r="F15" s="357">
        <v>13509</v>
      </c>
      <c r="G15" s="357">
        <v>303866</v>
      </c>
      <c r="H15" s="358">
        <v>0</v>
      </c>
      <c r="I15" s="358">
        <v>2279</v>
      </c>
      <c r="J15" s="357">
        <v>259</v>
      </c>
      <c r="K15" s="357">
        <v>5366</v>
      </c>
      <c r="M15" s="359"/>
    </row>
    <row r="16" spans="1:13" ht="16.5" customHeight="1">
      <c r="A16" s="349" t="s">
        <v>371</v>
      </c>
      <c r="B16" s="356">
        <v>724373</v>
      </c>
      <c r="C16" s="357">
        <v>230725</v>
      </c>
      <c r="D16" s="357">
        <v>69268</v>
      </c>
      <c r="E16" s="357">
        <v>6186</v>
      </c>
      <c r="F16" s="357">
        <v>15163</v>
      </c>
      <c r="G16" s="357">
        <v>395410</v>
      </c>
      <c r="H16" s="358">
        <v>0</v>
      </c>
      <c r="I16" s="358">
        <v>1304</v>
      </c>
      <c r="J16" s="357">
        <v>1143</v>
      </c>
      <c r="K16" s="357">
        <v>5174</v>
      </c>
      <c r="M16" s="359"/>
    </row>
    <row r="17" spans="1:13" ht="16.5" customHeight="1">
      <c r="A17" s="349" t="s">
        <v>372</v>
      </c>
      <c r="B17" s="356">
        <v>733812</v>
      </c>
      <c r="C17" s="357">
        <v>230310</v>
      </c>
      <c r="D17" s="357">
        <v>70129</v>
      </c>
      <c r="E17" s="357">
        <v>4710</v>
      </c>
      <c r="F17" s="357">
        <v>14787</v>
      </c>
      <c r="G17" s="357">
        <v>407330</v>
      </c>
      <c r="H17" s="358">
        <v>0</v>
      </c>
      <c r="I17" s="358">
        <v>893</v>
      </c>
      <c r="J17" s="357">
        <v>567</v>
      </c>
      <c r="K17" s="357">
        <v>5086</v>
      </c>
      <c r="M17" s="359"/>
    </row>
    <row r="18" spans="1:13" ht="16.5" customHeight="1">
      <c r="A18" s="349" t="s">
        <v>373</v>
      </c>
      <c r="B18" s="356">
        <v>719400</v>
      </c>
      <c r="C18" s="357">
        <v>229935</v>
      </c>
      <c r="D18" s="357">
        <v>70121</v>
      </c>
      <c r="E18" s="357">
        <v>2734</v>
      </c>
      <c r="F18" s="357">
        <v>13971</v>
      </c>
      <c r="G18" s="357">
        <v>395789</v>
      </c>
      <c r="H18" s="358">
        <v>0</v>
      </c>
      <c r="I18" s="358">
        <v>854</v>
      </c>
      <c r="J18" s="357">
        <v>910</v>
      </c>
      <c r="K18" s="357">
        <v>5086</v>
      </c>
      <c r="M18" s="359"/>
    </row>
    <row r="19" spans="1:13" ht="16.5" customHeight="1">
      <c r="A19" s="349" t="s">
        <v>374</v>
      </c>
      <c r="B19" s="356">
        <v>720572</v>
      </c>
      <c r="C19" s="357">
        <v>231409</v>
      </c>
      <c r="D19" s="357">
        <v>71583</v>
      </c>
      <c r="E19" s="357">
        <v>6066</v>
      </c>
      <c r="F19" s="357">
        <v>17177</v>
      </c>
      <c r="G19" s="357">
        <v>387308</v>
      </c>
      <c r="H19" s="358">
        <v>0</v>
      </c>
      <c r="I19" s="358">
        <v>895</v>
      </c>
      <c r="J19" s="357">
        <v>925</v>
      </c>
      <c r="K19" s="357">
        <v>5209</v>
      </c>
      <c r="M19" s="359"/>
    </row>
    <row r="20" spans="1:13" ht="16.5" customHeight="1">
      <c r="A20" s="349" t="s">
        <v>375</v>
      </c>
      <c r="B20" s="356">
        <v>677885</v>
      </c>
      <c r="C20" s="357">
        <v>240425</v>
      </c>
      <c r="D20" s="357">
        <v>71644</v>
      </c>
      <c r="E20" s="357">
        <v>5446</v>
      </c>
      <c r="F20" s="357">
        <v>17551</v>
      </c>
      <c r="G20" s="357">
        <v>334636</v>
      </c>
      <c r="H20" s="358">
        <v>160</v>
      </c>
      <c r="I20" s="358">
        <v>826</v>
      </c>
      <c r="J20" s="357">
        <v>1375</v>
      </c>
      <c r="K20" s="357">
        <v>5822</v>
      </c>
      <c r="M20" s="359"/>
    </row>
    <row r="21" spans="1:13" ht="16.5" customHeight="1">
      <c r="A21" s="349" t="s">
        <v>376</v>
      </c>
      <c r="B21" s="356">
        <v>819091</v>
      </c>
      <c r="C21" s="357">
        <v>303441</v>
      </c>
      <c r="D21" s="357">
        <v>70453</v>
      </c>
      <c r="E21" s="357">
        <v>5145</v>
      </c>
      <c r="F21" s="357">
        <v>14569</v>
      </c>
      <c r="G21" s="357">
        <v>417845</v>
      </c>
      <c r="H21" s="361">
        <v>0</v>
      </c>
      <c r="I21" s="361">
        <v>971</v>
      </c>
      <c r="J21" s="357">
        <v>787</v>
      </c>
      <c r="K21" s="357">
        <v>5880</v>
      </c>
      <c r="M21" s="359"/>
    </row>
    <row r="22" spans="1:13" ht="16.5" customHeight="1">
      <c r="A22" s="344" t="s">
        <v>394</v>
      </c>
      <c r="B22" s="356">
        <v>676318</v>
      </c>
      <c r="C22" s="357">
        <v>241838</v>
      </c>
      <c r="D22" s="357">
        <v>71675</v>
      </c>
      <c r="E22" s="357">
        <v>4749</v>
      </c>
      <c r="F22" s="357">
        <v>16041</v>
      </c>
      <c r="G22" s="357">
        <v>333765</v>
      </c>
      <c r="H22" s="357">
        <v>423</v>
      </c>
      <c r="I22" s="361">
        <v>889</v>
      </c>
      <c r="J22" s="357">
        <v>1047</v>
      </c>
      <c r="K22" s="357">
        <v>5891</v>
      </c>
      <c r="M22" s="359"/>
    </row>
    <row r="23" spans="1:13" ht="16.5" customHeight="1">
      <c r="A23" s="349" t="s">
        <v>377</v>
      </c>
      <c r="B23" s="356">
        <v>754785</v>
      </c>
      <c r="C23" s="357">
        <v>255009</v>
      </c>
      <c r="D23" s="357">
        <v>73859</v>
      </c>
      <c r="E23" s="357">
        <v>5208</v>
      </c>
      <c r="F23" s="357">
        <v>16230</v>
      </c>
      <c r="G23" s="357">
        <v>394762</v>
      </c>
      <c r="H23" s="361">
        <v>253</v>
      </c>
      <c r="I23" s="361">
        <v>1097</v>
      </c>
      <c r="J23" s="357">
        <v>1427</v>
      </c>
      <c r="K23" s="357">
        <v>6940</v>
      </c>
      <c r="M23" s="359"/>
    </row>
    <row r="24" spans="1:13" ht="16.5" customHeight="1" thickBot="1">
      <c r="A24" s="349" t="s">
        <v>378</v>
      </c>
      <c r="B24" s="356">
        <v>858814</v>
      </c>
      <c r="C24" s="357">
        <v>270186</v>
      </c>
      <c r="D24" s="357">
        <v>79164</v>
      </c>
      <c r="E24" s="357">
        <v>7185</v>
      </c>
      <c r="F24" s="357">
        <v>31445</v>
      </c>
      <c r="G24" s="357">
        <v>460706</v>
      </c>
      <c r="H24" s="361">
        <v>121</v>
      </c>
      <c r="I24" s="361">
        <v>1647</v>
      </c>
      <c r="J24" s="414">
        <v>1526</v>
      </c>
      <c r="K24" s="414">
        <v>6834</v>
      </c>
      <c r="M24" s="359"/>
    </row>
    <row r="25" spans="1:126" ht="13.5">
      <c r="A25" s="29" t="s">
        <v>386</v>
      </c>
      <c r="B25" s="29"/>
      <c r="C25" s="29"/>
      <c r="D25" s="29"/>
      <c r="E25" s="337"/>
      <c r="F25" s="29"/>
      <c r="G25" s="29"/>
      <c r="H25" s="29"/>
      <c r="I25" s="29"/>
      <c r="J25" s="3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</row>
  </sheetData>
  <mergeCells count="12">
    <mergeCell ref="I4:I6"/>
    <mergeCell ref="F4:F6"/>
    <mergeCell ref="A1:K1"/>
    <mergeCell ref="A4:A6"/>
    <mergeCell ref="B4:B6"/>
    <mergeCell ref="C4:C6"/>
    <mergeCell ref="D4:D6"/>
    <mergeCell ref="J4:J6"/>
    <mergeCell ref="K4:K6"/>
    <mergeCell ref="E4:E6"/>
    <mergeCell ref="G4:G6"/>
    <mergeCell ref="H4:H6"/>
  </mergeCells>
  <printOptions/>
  <pageMargins left="0.5118110236220472" right="0.5118110236220472" top="0.7874015748031497" bottom="0.984251968503937" header="0.5118110236220472" footer="0.5118110236220472"/>
  <pageSetup cellComments="asDisplayed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F13"/>
  <sheetViews>
    <sheetView workbookViewId="0" topLeftCell="A1">
      <selection activeCell="B19" sqref="B19"/>
    </sheetView>
  </sheetViews>
  <sheetFormatPr defaultColWidth="8.796875" defaultRowHeight="14.25"/>
  <cols>
    <col min="1" max="1" width="2.09765625" style="4" customWidth="1"/>
    <col min="2" max="2" width="22.69921875" style="4" customWidth="1"/>
    <col min="3" max="3" width="2.09765625" style="4" customWidth="1"/>
    <col min="4" max="6" width="22.09765625" style="4" customWidth="1"/>
    <col min="7" max="10" width="7.3984375" style="4" customWidth="1"/>
    <col min="11" max="12" width="6.3984375" style="4" customWidth="1"/>
    <col min="13" max="16" width="7.3984375" style="4" customWidth="1"/>
    <col min="17" max="17" width="6.3984375" style="4" customWidth="1"/>
    <col min="18" max="19" width="7.3984375" style="4" customWidth="1"/>
    <col min="20" max="26" width="6.3984375" style="4" customWidth="1"/>
    <col min="27" max="29" width="7.3984375" style="4" customWidth="1"/>
    <col min="30" max="30" width="8.3984375" style="4" customWidth="1"/>
    <col min="31" max="31" width="6.3984375" style="4" customWidth="1"/>
    <col min="32" max="32" width="11.3984375" style="4" customWidth="1"/>
    <col min="33" max="33" width="13.3984375" style="4" customWidth="1"/>
    <col min="34" max="35" width="6.3984375" style="4" customWidth="1"/>
    <col min="36" max="36" width="7.3984375" style="4" customWidth="1"/>
    <col min="37" max="51" width="6.3984375" style="4" customWidth="1"/>
    <col min="52" max="52" width="7.3984375" style="4" customWidth="1"/>
    <col min="53" max="59" width="6.3984375" style="4" customWidth="1"/>
    <col min="60" max="60" width="11.3984375" style="4" customWidth="1"/>
    <col min="61" max="61" width="13.3984375" style="4" customWidth="1"/>
    <col min="62" max="87" width="6.3984375" style="4" customWidth="1"/>
    <col min="88" max="88" width="11.3984375" style="4" customWidth="1"/>
    <col min="89" max="89" width="13.3984375" style="4" customWidth="1"/>
    <col min="90" max="115" width="6.3984375" style="4" customWidth="1"/>
    <col min="116" max="116" width="11.3984375" style="4" customWidth="1"/>
    <col min="117" max="117" width="13.3984375" style="4" customWidth="1"/>
    <col min="118" max="143" width="6.3984375" style="4" customWidth="1"/>
    <col min="144" max="16384" width="11.3984375" style="4" customWidth="1"/>
  </cols>
  <sheetData>
    <row r="1" spans="1:6" ht="24.75" customHeight="1">
      <c r="A1" s="564" t="s">
        <v>466</v>
      </c>
      <c r="B1" s="564"/>
      <c r="C1" s="564"/>
      <c r="D1" s="564"/>
      <c r="E1" s="564"/>
      <c r="F1" s="564"/>
    </row>
    <row r="3" spans="1:6" ht="14.25" thickBot="1">
      <c r="A3" s="2"/>
      <c r="B3" s="2"/>
      <c r="C3" s="2"/>
      <c r="D3" s="2"/>
      <c r="E3" s="2"/>
      <c r="F3" s="3" t="s">
        <v>407</v>
      </c>
    </row>
    <row r="4" spans="1:6" ht="18" customHeight="1">
      <c r="A4" s="362"/>
      <c r="B4" s="506" t="s">
        <v>396</v>
      </c>
      <c r="C4" s="362"/>
      <c r="D4" s="610" t="s">
        <v>397</v>
      </c>
      <c r="E4" s="516"/>
      <c r="F4" s="516"/>
    </row>
    <row r="5" spans="1:6" ht="18" customHeight="1">
      <c r="A5" s="7"/>
      <c r="B5" s="510"/>
      <c r="C5" s="7"/>
      <c r="D5" s="363" t="s">
        <v>398</v>
      </c>
      <c r="E5" s="363" t="s">
        <v>399</v>
      </c>
      <c r="F5" s="364" t="s">
        <v>400</v>
      </c>
    </row>
    <row r="6" spans="1:6" ht="18.75" customHeight="1">
      <c r="A6" s="34"/>
      <c r="B6" s="365" t="s">
        <v>401</v>
      </c>
      <c r="C6" s="34"/>
      <c r="D6" s="366">
        <f>SUM(D7:D11)</f>
        <v>18831</v>
      </c>
      <c r="E6" s="366">
        <f>SUM(E7:E11)</f>
        <v>18348</v>
      </c>
      <c r="F6" s="366">
        <f>SUM(F7:F11)</f>
        <v>483</v>
      </c>
    </row>
    <row r="7" spans="1:6" ht="18.75" customHeight="1">
      <c r="A7" s="6"/>
      <c r="B7" s="219" t="s">
        <v>402</v>
      </c>
      <c r="C7" s="6"/>
      <c r="D7" s="367">
        <v>1514</v>
      </c>
      <c r="E7" s="368">
        <v>1485</v>
      </c>
      <c r="F7" s="368">
        <v>29</v>
      </c>
    </row>
    <row r="8" spans="1:6" ht="18.75" customHeight="1">
      <c r="A8" s="6"/>
      <c r="B8" s="219" t="s">
        <v>403</v>
      </c>
      <c r="C8" s="6"/>
      <c r="D8" s="367">
        <v>1721</v>
      </c>
      <c r="E8" s="368">
        <v>1654</v>
      </c>
      <c r="F8" s="368">
        <v>67</v>
      </c>
    </row>
    <row r="9" spans="1:6" ht="18.75" customHeight="1">
      <c r="A9" s="6"/>
      <c r="B9" s="219" t="s">
        <v>404</v>
      </c>
      <c r="C9" s="6"/>
      <c r="D9" s="367">
        <v>158</v>
      </c>
      <c r="E9" s="368">
        <v>137</v>
      </c>
      <c r="F9" s="368">
        <v>21</v>
      </c>
    </row>
    <row r="10" spans="1:6" ht="18.75" customHeight="1">
      <c r="A10" s="6"/>
      <c r="B10" s="219" t="s">
        <v>405</v>
      </c>
      <c r="C10" s="6"/>
      <c r="D10" s="367">
        <v>9919</v>
      </c>
      <c r="E10" s="368">
        <v>9635</v>
      </c>
      <c r="F10" s="368">
        <v>284</v>
      </c>
    </row>
    <row r="11" spans="1:6" ht="18.75" customHeight="1" thickBot="1">
      <c r="A11" s="49"/>
      <c r="B11" s="369" t="s">
        <v>406</v>
      </c>
      <c r="C11" s="49"/>
      <c r="D11" s="370">
        <v>5519</v>
      </c>
      <c r="E11" s="371">
        <v>5437</v>
      </c>
      <c r="F11" s="371">
        <v>82</v>
      </c>
    </row>
    <row r="12" spans="1:6" ht="13.5">
      <c r="A12" s="333" t="s">
        <v>408</v>
      </c>
      <c r="B12" s="333"/>
      <c r="C12" s="333"/>
      <c r="D12" s="372"/>
      <c r="E12" s="310"/>
      <c r="F12" s="310"/>
    </row>
    <row r="13" ht="13.5">
      <c r="D13" s="373"/>
    </row>
  </sheetData>
  <mergeCells count="3">
    <mergeCell ref="B4:B5"/>
    <mergeCell ref="D4:F4"/>
    <mergeCell ref="A1:F1"/>
  </mergeCells>
  <printOptions/>
  <pageMargins left="0.75" right="0.75" top="1" bottom="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30"/>
  <sheetViews>
    <sheetView showGridLines="0" workbookViewId="0" topLeftCell="A1">
      <selection activeCell="B28" sqref="B28"/>
    </sheetView>
  </sheetViews>
  <sheetFormatPr defaultColWidth="8.796875" defaultRowHeight="14.25"/>
  <cols>
    <col min="1" max="1" width="2.09765625" style="4" customWidth="1"/>
    <col min="2" max="2" width="12.19921875" style="4" customWidth="1"/>
    <col min="3" max="3" width="2.09765625" style="4" customWidth="1"/>
    <col min="4" max="6" width="10.19921875" style="4" customWidth="1"/>
    <col min="7" max="7" width="2.09765625" style="4" customWidth="1"/>
    <col min="8" max="8" width="12.3984375" style="4" customWidth="1"/>
    <col min="9" max="9" width="2.09765625" style="4" customWidth="1"/>
    <col min="10" max="12" width="10.19921875" style="4" customWidth="1"/>
    <col min="13" max="15" width="7.3984375" style="4" customWidth="1"/>
    <col min="16" max="17" width="6.3984375" style="4" customWidth="1"/>
    <col min="18" max="21" width="7.3984375" style="4" customWidth="1"/>
    <col min="22" max="22" width="6.3984375" style="4" customWidth="1"/>
    <col min="23" max="24" width="7.3984375" style="4" customWidth="1"/>
    <col min="25" max="31" width="6.3984375" style="4" customWidth="1"/>
    <col min="32" max="34" width="7.3984375" style="4" customWidth="1"/>
    <col min="35" max="35" width="8.3984375" style="4" customWidth="1"/>
    <col min="36" max="36" width="6.3984375" style="4" customWidth="1"/>
    <col min="37" max="37" width="11.3984375" style="4" customWidth="1"/>
    <col min="38" max="38" width="13.3984375" style="4" customWidth="1"/>
    <col min="39" max="40" width="6.3984375" style="4" customWidth="1"/>
    <col min="41" max="41" width="7.3984375" style="4" customWidth="1"/>
    <col min="42" max="56" width="6.3984375" style="4" customWidth="1"/>
    <col min="57" max="57" width="7.3984375" style="4" customWidth="1"/>
    <col min="58" max="64" width="6.3984375" style="4" customWidth="1"/>
    <col min="65" max="65" width="11.3984375" style="4" customWidth="1"/>
    <col min="66" max="66" width="13.3984375" style="4" customWidth="1"/>
    <col min="67" max="92" width="6.3984375" style="4" customWidth="1"/>
    <col min="93" max="93" width="11.3984375" style="4" customWidth="1"/>
    <col min="94" max="94" width="13.3984375" style="4" customWidth="1"/>
    <col min="95" max="120" width="6.3984375" style="4" customWidth="1"/>
    <col min="121" max="121" width="11.3984375" style="4" customWidth="1"/>
    <col min="122" max="122" width="13.3984375" style="4" customWidth="1"/>
    <col min="123" max="148" width="6.3984375" style="4" customWidth="1"/>
    <col min="149" max="16384" width="11.3984375" style="4" customWidth="1"/>
  </cols>
  <sheetData>
    <row r="1" spans="1:12" s="1" customFormat="1" ht="26.25" customHeight="1">
      <c r="A1" s="502" t="s">
        <v>50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ht="13.5">
      <c r="A2" s="30"/>
    </row>
    <row r="3" spans="1:12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98</v>
      </c>
    </row>
    <row r="4" spans="1:12" ht="18" customHeight="1">
      <c r="A4" s="506"/>
      <c r="B4" s="519" t="s">
        <v>51</v>
      </c>
      <c r="C4" s="5"/>
      <c r="D4" s="499" t="s">
        <v>52</v>
      </c>
      <c r="E4" s="515" t="s">
        <v>53</v>
      </c>
      <c r="F4" s="518"/>
      <c r="G4" s="503"/>
      <c r="H4" s="519" t="s">
        <v>51</v>
      </c>
      <c r="I4" s="5"/>
      <c r="J4" s="499" t="s">
        <v>52</v>
      </c>
      <c r="K4" s="515" t="s">
        <v>53</v>
      </c>
      <c r="L4" s="516"/>
    </row>
    <row r="5" spans="1:12" ht="18" customHeight="1">
      <c r="A5" s="510"/>
      <c r="B5" s="520"/>
      <c r="C5" s="31"/>
      <c r="D5" s="517"/>
      <c r="E5" s="32" t="s">
        <v>54</v>
      </c>
      <c r="F5" s="32" t="s">
        <v>55</v>
      </c>
      <c r="G5" s="505"/>
      <c r="H5" s="520"/>
      <c r="I5" s="8"/>
      <c r="J5" s="517"/>
      <c r="K5" s="32" t="s">
        <v>54</v>
      </c>
      <c r="L5" s="33" t="s">
        <v>55</v>
      </c>
    </row>
    <row r="6" spans="1:12" ht="13.5">
      <c r="A6" s="34"/>
      <c r="B6" s="35" t="s">
        <v>56</v>
      </c>
      <c r="C6" s="36"/>
      <c r="D6" s="37">
        <v>12</v>
      </c>
      <c r="E6" s="38">
        <v>4</v>
      </c>
      <c r="F6" s="39">
        <v>8</v>
      </c>
      <c r="G6" s="40"/>
      <c r="H6" s="41" t="s">
        <v>57</v>
      </c>
      <c r="I6" s="42"/>
      <c r="J6" s="43">
        <v>26</v>
      </c>
      <c r="K6" s="44">
        <v>8</v>
      </c>
      <c r="L6" s="44">
        <v>18</v>
      </c>
    </row>
    <row r="7" spans="1:12" ht="13.5">
      <c r="A7" s="6"/>
      <c r="B7" s="41" t="s">
        <v>58</v>
      </c>
      <c r="C7" s="45"/>
      <c r="D7" s="43">
        <v>27</v>
      </c>
      <c r="E7" s="44">
        <v>6</v>
      </c>
      <c r="F7" s="46">
        <v>21</v>
      </c>
      <c r="G7" s="47"/>
      <c r="H7" s="41" t="s">
        <v>59</v>
      </c>
      <c r="I7" s="48"/>
      <c r="J7" s="43">
        <v>10</v>
      </c>
      <c r="K7" s="44">
        <v>5</v>
      </c>
      <c r="L7" s="44">
        <v>5</v>
      </c>
    </row>
    <row r="8" spans="1:12" ht="13.5">
      <c r="A8" s="6"/>
      <c r="B8" s="41" t="s">
        <v>60</v>
      </c>
      <c r="C8" s="45"/>
      <c r="D8" s="43">
        <v>36</v>
      </c>
      <c r="E8" s="44">
        <v>11</v>
      </c>
      <c r="F8" s="46">
        <v>23</v>
      </c>
      <c r="G8" s="47"/>
      <c r="H8" s="41" t="s">
        <v>61</v>
      </c>
      <c r="I8" s="48"/>
      <c r="J8" s="43">
        <v>16</v>
      </c>
      <c r="K8" s="44">
        <v>7</v>
      </c>
      <c r="L8" s="44">
        <v>9</v>
      </c>
    </row>
    <row r="9" spans="1:12" ht="13.5">
      <c r="A9" s="6"/>
      <c r="B9" s="41" t="s">
        <v>62</v>
      </c>
      <c r="C9" s="45"/>
      <c r="D9" s="43">
        <v>17</v>
      </c>
      <c r="E9" s="44">
        <v>9</v>
      </c>
      <c r="F9" s="46">
        <v>8</v>
      </c>
      <c r="G9" s="47"/>
      <c r="H9" s="41" t="s">
        <v>63</v>
      </c>
      <c r="I9" s="48"/>
      <c r="J9" s="43">
        <v>12</v>
      </c>
      <c r="K9" s="44">
        <v>8</v>
      </c>
      <c r="L9" s="44">
        <v>4</v>
      </c>
    </row>
    <row r="10" spans="1:12" ht="13.5">
      <c r="A10" s="6"/>
      <c r="B10" s="41" t="s">
        <v>64</v>
      </c>
      <c r="C10" s="45"/>
      <c r="D10" s="43">
        <v>20</v>
      </c>
      <c r="E10" s="44">
        <v>13</v>
      </c>
      <c r="F10" s="46">
        <v>7</v>
      </c>
      <c r="G10" s="47"/>
      <c r="H10" s="41" t="s">
        <v>65</v>
      </c>
      <c r="I10" s="48"/>
      <c r="J10" s="43">
        <v>17</v>
      </c>
      <c r="K10" s="44">
        <v>8</v>
      </c>
      <c r="L10" s="44">
        <v>9</v>
      </c>
    </row>
    <row r="11" spans="1:12" ht="13.5">
      <c r="A11" s="6"/>
      <c r="B11" s="41" t="s">
        <v>66</v>
      </c>
      <c r="C11" s="45"/>
      <c r="D11" s="43">
        <v>17</v>
      </c>
      <c r="E11" s="44">
        <v>8</v>
      </c>
      <c r="F11" s="46">
        <v>9</v>
      </c>
      <c r="G11" s="47"/>
      <c r="H11" s="41" t="s">
        <v>67</v>
      </c>
      <c r="I11" s="48"/>
      <c r="J11" s="43">
        <v>14</v>
      </c>
      <c r="K11" s="44">
        <v>10</v>
      </c>
      <c r="L11" s="44">
        <v>4</v>
      </c>
    </row>
    <row r="12" spans="1:12" ht="13.5">
      <c r="A12" s="6"/>
      <c r="B12" s="41" t="s">
        <v>68</v>
      </c>
      <c r="C12" s="45"/>
      <c r="D12" s="43">
        <v>26</v>
      </c>
      <c r="E12" s="44">
        <v>13</v>
      </c>
      <c r="F12" s="46">
        <v>13</v>
      </c>
      <c r="G12" s="47"/>
      <c r="H12" s="41" t="s">
        <v>69</v>
      </c>
      <c r="I12" s="48"/>
      <c r="J12" s="43">
        <v>20</v>
      </c>
      <c r="K12" s="44">
        <v>3</v>
      </c>
      <c r="L12" s="44">
        <v>17</v>
      </c>
    </row>
    <row r="13" spans="1:12" ht="13.5">
      <c r="A13" s="6"/>
      <c r="B13" s="41" t="s">
        <v>70</v>
      </c>
      <c r="C13" s="45"/>
      <c r="D13" s="43">
        <v>22</v>
      </c>
      <c r="E13" s="44">
        <v>9</v>
      </c>
      <c r="F13" s="46">
        <v>13</v>
      </c>
      <c r="G13" s="47"/>
      <c r="H13" s="41" t="s">
        <v>71</v>
      </c>
      <c r="I13" s="48"/>
      <c r="J13" s="43">
        <v>15</v>
      </c>
      <c r="K13" s="44">
        <v>7</v>
      </c>
      <c r="L13" s="44">
        <v>8</v>
      </c>
    </row>
    <row r="14" spans="1:12" ht="13.5">
      <c r="A14" s="6"/>
      <c r="B14" s="41" t="s">
        <v>72</v>
      </c>
      <c r="C14" s="45"/>
      <c r="D14" s="43">
        <v>32</v>
      </c>
      <c r="E14" s="44">
        <v>10</v>
      </c>
      <c r="F14" s="46">
        <v>20</v>
      </c>
      <c r="G14" s="47"/>
      <c r="H14" s="41" t="s">
        <v>73</v>
      </c>
      <c r="I14" s="48"/>
      <c r="J14" s="43">
        <v>6</v>
      </c>
      <c r="K14" s="44">
        <v>2</v>
      </c>
      <c r="L14" s="44">
        <v>4</v>
      </c>
    </row>
    <row r="15" spans="1:12" ht="13.5">
      <c r="A15" s="6"/>
      <c r="B15" s="41" t="s">
        <v>74</v>
      </c>
      <c r="C15" s="45"/>
      <c r="D15" s="43">
        <v>33</v>
      </c>
      <c r="E15" s="44">
        <v>15</v>
      </c>
      <c r="F15" s="46">
        <v>17</v>
      </c>
      <c r="G15" s="47"/>
      <c r="H15" s="41" t="s">
        <v>75</v>
      </c>
      <c r="I15" s="48"/>
      <c r="J15" s="43">
        <v>13</v>
      </c>
      <c r="K15" s="44">
        <v>7</v>
      </c>
      <c r="L15" s="44">
        <v>6</v>
      </c>
    </row>
    <row r="16" spans="1:12" ht="13.5">
      <c r="A16" s="6"/>
      <c r="B16" s="41" t="s">
        <v>76</v>
      </c>
      <c r="C16" s="45"/>
      <c r="D16" s="43">
        <v>33</v>
      </c>
      <c r="E16" s="44">
        <v>14</v>
      </c>
      <c r="F16" s="46">
        <v>19</v>
      </c>
      <c r="G16" s="47"/>
      <c r="H16" s="41" t="s">
        <v>77</v>
      </c>
      <c r="I16" s="48"/>
      <c r="J16" s="43">
        <v>18</v>
      </c>
      <c r="K16" s="44">
        <v>10</v>
      </c>
      <c r="L16" s="44">
        <v>8</v>
      </c>
    </row>
    <row r="17" spans="1:12" ht="13.5">
      <c r="A17" s="6"/>
      <c r="B17" s="41" t="s">
        <v>78</v>
      </c>
      <c r="C17" s="45"/>
      <c r="D17" s="43">
        <v>30</v>
      </c>
      <c r="E17" s="44">
        <v>11</v>
      </c>
      <c r="F17" s="46">
        <v>19</v>
      </c>
      <c r="G17" s="47"/>
      <c r="H17" s="41" t="s">
        <v>79</v>
      </c>
      <c r="I17" s="48"/>
      <c r="J17" s="43">
        <v>8</v>
      </c>
      <c r="K17" s="44">
        <v>3</v>
      </c>
      <c r="L17" s="44">
        <v>5</v>
      </c>
    </row>
    <row r="18" spans="1:12" ht="13.5">
      <c r="A18" s="6"/>
      <c r="B18" s="41" t="s">
        <v>80</v>
      </c>
      <c r="C18" s="45"/>
      <c r="D18" s="43">
        <v>46</v>
      </c>
      <c r="E18" s="44">
        <v>21</v>
      </c>
      <c r="F18" s="46">
        <v>25</v>
      </c>
      <c r="G18" s="47"/>
      <c r="H18" s="41" t="s">
        <v>81</v>
      </c>
      <c r="I18" s="48"/>
      <c r="J18" s="43">
        <v>10</v>
      </c>
      <c r="K18" s="44">
        <v>4</v>
      </c>
      <c r="L18" s="44">
        <v>6</v>
      </c>
    </row>
    <row r="19" spans="1:12" ht="13.5">
      <c r="A19" s="6"/>
      <c r="B19" s="41" t="s">
        <v>82</v>
      </c>
      <c r="C19" s="45"/>
      <c r="D19" s="43">
        <v>27</v>
      </c>
      <c r="E19" s="44">
        <v>8</v>
      </c>
      <c r="F19" s="46">
        <v>19</v>
      </c>
      <c r="G19" s="47"/>
      <c r="H19" s="41" t="s">
        <v>83</v>
      </c>
      <c r="I19" s="48"/>
      <c r="J19" s="13">
        <v>14</v>
      </c>
      <c r="K19" s="13">
        <v>7</v>
      </c>
      <c r="L19" s="13">
        <v>7</v>
      </c>
    </row>
    <row r="20" spans="1:12" ht="13.5">
      <c r="A20" s="6"/>
      <c r="B20" s="41" t="s">
        <v>84</v>
      </c>
      <c r="C20" s="45"/>
      <c r="D20" s="43">
        <v>25</v>
      </c>
      <c r="E20" s="44">
        <v>10</v>
      </c>
      <c r="F20" s="46">
        <v>15</v>
      </c>
      <c r="G20" s="47"/>
      <c r="H20" s="41" t="s">
        <v>85</v>
      </c>
      <c r="I20" s="48"/>
      <c r="J20" s="13">
        <v>23</v>
      </c>
      <c r="K20" s="13">
        <v>6</v>
      </c>
      <c r="L20" s="13">
        <v>17</v>
      </c>
    </row>
    <row r="21" spans="1:12" ht="13.5">
      <c r="A21" s="6"/>
      <c r="B21" s="41" t="s">
        <v>86</v>
      </c>
      <c r="C21" s="45"/>
      <c r="D21" s="43">
        <v>15</v>
      </c>
      <c r="E21" s="44">
        <v>11</v>
      </c>
      <c r="F21" s="46">
        <v>4</v>
      </c>
      <c r="G21" s="47"/>
      <c r="H21" s="41" t="s">
        <v>87</v>
      </c>
      <c r="I21" s="48"/>
      <c r="J21" s="13">
        <v>16</v>
      </c>
      <c r="K21" s="13">
        <v>9</v>
      </c>
      <c r="L21" s="13">
        <v>7</v>
      </c>
    </row>
    <row r="22" spans="1:12" ht="13.5">
      <c r="A22" s="6"/>
      <c r="B22" s="41" t="s">
        <v>88</v>
      </c>
      <c r="C22" s="45"/>
      <c r="D22" s="43">
        <v>18</v>
      </c>
      <c r="E22" s="44">
        <v>9</v>
      </c>
      <c r="F22" s="46">
        <v>9</v>
      </c>
      <c r="G22" s="47"/>
      <c r="H22" s="41" t="s">
        <v>89</v>
      </c>
      <c r="I22" s="48"/>
      <c r="J22" s="43">
        <v>33</v>
      </c>
      <c r="K22" s="44">
        <v>16</v>
      </c>
      <c r="L22" s="44">
        <v>17</v>
      </c>
    </row>
    <row r="23" spans="1:12" ht="13.5">
      <c r="A23" s="6"/>
      <c r="B23" s="41" t="s">
        <v>90</v>
      </c>
      <c r="C23" s="45"/>
      <c r="D23" s="43">
        <v>11</v>
      </c>
      <c r="E23" s="44">
        <v>4</v>
      </c>
      <c r="F23" s="46">
        <v>7</v>
      </c>
      <c r="G23" s="47"/>
      <c r="H23" s="41" t="s">
        <v>91</v>
      </c>
      <c r="I23" s="48"/>
      <c r="J23" s="43">
        <v>18</v>
      </c>
      <c r="K23" s="44">
        <v>6</v>
      </c>
      <c r="L23" s="44">
        <v>12</v>
      </c>
    </row>
    <row r="24" spans="1:12" ht="13.5">
      <c r="A24" s="6"/>
      <c r="B24" s="41" t="s">
        <v>92</v>
      </c>
      <c r="C24" s="45"/>
      <c r="D24" s="43">
        <v>8</v>
      </c>
      <c r="E24" s="44">
        <v>3</v>
      </c>
      <c r="F24" s="46">
        <v>5</v>
      </c>
      <c r="G24" s="47"/>
      <c r="H24" s="41" t="s">
        <v>93</v>
      </c>
      <c r="I24" s="48"/>
      <c r="J24" s="43">
        <v>28</v>
      </c>
      <c r="K24" s="44">
        <v>11</v>
      </c>
      <c r="L24" s="44">
        <v>17</v>
      </c>
    </row>
    <row r="25" spans="1:12" ht="13.5">
      <c r="A25" s="6"/>
      <c r="B25" s="41" t="s">
        <v>94</v>
      </c>
      <c r="C25" s="45"/>
      <c r="D25" s="43">
        <v>17</v>
      </c>
      <c r="E25" s="44">
        <v>6</v>
      </c>
      <c r="F25" s="46">
        <v>11</v>
      </c>
      <c r="G25" s="47"/>
      <c r="H25" s="41"/>
      <c r="I25" s="48"/>
      <c r="J25" s="43"/>
      <c r="K25" s="44"/>
      <c r="L25" s="44"/>
    </row>
    <row r="26" spans="1:12" ht="14.25" thickBot="1">
      <c r="A26" s="49"/>
      <c r="B26" s="50" t="s">
        <v>95</v>
      </c>
      <c r="C26" s="51"/>
      <c r="D26" s="52">
        <v>15</v>
      </c>
      <c r="E26" s="53">
        <v>8</v>
      </c>
      <c r="F26" s="54">
        <v>7</v>
      </c>
      <c r="G26" s="55"/>
      <c r="H26" s="50" t="s">
        <v>96</v>
      </c>
      <c r="I26" s="56"/>
      <c r="J26" s="57">
        <f>SUM(J6:J24,D6:D26)</f>
        <v>804</v>
      </c>
      <c r="K26" s="58">
        <f>SUM(K6:K24,E6:E26)</f>
        <v>340</v>
      </c>
      <c r="L26" s="58">
        <f>SUM(L6:L24,F6:F26)</f>
        <v>459</v>
      </c>
    </row>
    <row r="27" spans="1:8" ht="13.5">
      <c r="A27" s="29" t="s">
        <v>45</v>
      </c>
      <c r="B27" s="29"/>
      <c r="C27" s="29"/>
      <c r="D27" s="29"/>
      <c r="E27" s="29"/>
      <c r="F27" s="29"/>
      <c r="G27" s="29"/>
      <c r="H27" s="29"/>
    </row>
    <row r="28" ht="13.5">
      <c r="F28" s="4" t="s">
        <v>97</v>
      </c>
    </row>
    <row r="29" ht="13.5">
      <c r="F29" s="4" t="s">
        <v>97</v>
      </c>
    </row>
    <row r="30" ht="13.5">
      <c r="F30" s="4" t="s">
        <v>97</v>
      </c>
    </row>
  </sheetData>
  <mergeCells count="9">
    <mergeCell ref="A1:L1"/>
    <mergeCell ref="K4:L4"/>
    <mergeCell ref="A4:A5"/>
    <mergeCell ref="G4:G5"/>
    <mergeCell ref="D4:D5"/>
    <mergeCell ref="J4:J5"/>
    <mergeCell ref="E4:F4"/>
    <mergeCell ref="B4:B5"/>
    <mergeCell ref="H4:H5"/>
  </mergeCells>
  <printOptions/>
  <pageMargins left="0.5118110236220472" right="0.5118110236220472" top="0.7086614173228347" bottom="0.984251968503937" header="0.5118110236220472" footer="0.5118110236220472"/>
  <pageSetup horizontalDpi="400" verticalDpi="4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45"/>
  <sheetViews>
    <sheetView showGridLines="0" workbookViewId="0" topLeftCell="A1">
      <selection activeCell="B27" sqref="B27"/>
    </sheetView>
  </sheetViews>
  <sheetFormatPr defaultColWidth="8.796875" defaultRowHeight="14.25"/>
  <cols>
    <col min="1" max="1" width="16.5" style="60" customWidth="1"/>
    <col min="2" max="6" width="14.59765625" style="60" customWidth="1"/>
    <col min="7" max="16384" width="9" style="60" customWidth="1"/>
  </cols>
  <sheetData>
    <row r="1" spans="1:6" s="59" customFormat="1" ht="24.75" customHeight="1">
      <c r="A1" s="523" t="s">
        <v>118</v>
      </c>
      <c r="B1" s="523"/>
      <c r="C1" s="523"/>
      <c r="D1" s="523"/>
      <c r="E1" s="523"/>
      <c r="F1" s="523"/>
    </row>
    <row r="2" ht="11.25" customHeight="1"/>
    <row r="3" spans="1:8" ht="14.25" thickBot="1">
      <c r="A3" s="61"/>
      <c r="B3" s="61"/>
      <c r="C3" s="61"/>
      <c r="D3" s="61"/>
      <c r="E3" s="61"/>
      <c r="F3" s="62" t="s">
        <v>99</v>
      </c>
      <c r="H3" s="63" t="s">
        <v>100</v>
      </c>
    </row>
    <row r="4" spans="1:10" s="67" customFormat="1" ht="13.5" customHeight="1">
      <c r="A4" s="521" t="s">
        <v>101</v>
      </c>
      <c r="B4" s="64" t="s">
        <v>100</v>
      </c>
      <c r="C4" s="65"/>
      <c r="D4" s="66" t="s">
        <v>102</v>
      </c>
      <c r="E4" s="65"/>
      <c r="F4" s="65"/>
      <c r="J4" s="68"/>
    </row>
    <row r="5" spans="1:10" s="67" customFormat="1" ht="13.5" customHeight="1">
      <c r="A5" s="522"/>
      <c r="B5" s="69" t="s">
        <v>103</v>
      </c>
      <c r="C5" s="70" t="s">
        <v>104</v>
      </c>
      <c r="D5" s="70" t="s">
        <v>105</v>
      </c>
      <c r="E5" s="70" t="s">
        <v>106</v>
      </c>
      <c r="F5" s="70" t="s">
        <v>107</v>
      </c>
      <c r="J5" s="68"/>
    </row>
    <row r="6" spans="1:10" ht="2.25" customHeight="1">
      <c r="A6" s="71"/>
      <c r="B6" s="72"/>
      <c r="C6" s="72"/>
      <c r="D6" s="72"/>
      <c r="E6" s="72"/>
      <c r="F6" s="72"/>
      <c r="J6" s="63"/>
    </row>
    <row r="7" spans="1:10" ht="13.5" customHeight="1">
      <c r="A7" s="71" t="s">
        <v>119</v>
      </c>
      <c r="B7" s="73">
        <v>19705</v>
      </c>
      <c r="C7" s="73">
        <v>3744</v>
      </c>
      <c r="D7" s="73">
        <v>475</v>
      </c>
      <c r="E7" s="73">
        <v>15395</v>
      </c>
      <c r="F7" s="73">
        <v>91</v>
      </c>
      <c r="H7" s="74"/>
      <c r="J7" s="63"/>
    </row>
    <row r="8" spans="1:10" ht="13.5" customHeight="1">
      <c r="A8" s="75" t="s">
        <v>120</v>
      </c>
      <c r="B8" s="73">
        <v>16844</v>
      </c>
      <c r="C8" s="73">
        <v>3779</v>
      </c>
      <c r="D8" s="73">
        <v>532</v>
      </c>
      <c r="E8" s="73">
        <v>12426</v>
      </c>
      <c r="F8" s="73">
        <v>107</v>
      </c>
      <c r="G8" s="74"/>
      <c r="H8" s="74"/>
      <c r="J8" s="63"/>
    </row>
    <row r="9" spans="1:10" ht="13.5" customHeight="1">
      <c r="A9" s="76" t="s">
        <v>121</v>
      </c>
      <c r="B9" s="77">
        <f>SUM(B11:B22)</f>
        <v>14366</v>
      </c>
      <c r="C9" s="77">
        <f>SUM(C11:C22)</f>
        <v>3922</v>
      </c>
      <c r="D9" s="77">
        <f>SUM(D11:D22)</f>
        <v>773</v>
      </c>
      <c r="E9" s="77">
        <f>SUM(E11:E22)</f>
        <v>9552</v>
      </c>
      <c r="F9" s="77">
        <f>SUM(F11:F22)</f>
        <v>119</v>
      </c>
      <c r="G9" s="74"/>
      <c r="H9" s="74"/>
      <c r="J9" s="63"/>
    </row>
    <row r="10" spans="1:10" ht="12.75" customHeight="1">
      <c r="A10" s="71"/>
      <c r="B10" s="72"/>
      <c r="C10" s="72"/>
      <c r="D10" s="72"/>
      <c r="E10" s="72"/>
      <c r="F10" s="72"/>
      <c r="H10" s="74"/>
      <c r="J10" s="63"/>
    </row>
    <row r="11" spans="1:8" ht="13.5" customHeight="1">
      <c r="A11" s="71" t="s">
        <v>122</v>
      </c>
      <c r="B11" s="78">
        <v>1161</v>
      </c>
      <c r="C11" s="79">
        <v>334</v>
      </c>
      <c r="D11" s="80">
        <v>68</v>
      </c>
      <c r="E11" s="81">
        <v>743</v>
      </c>
      <c r="F11" s="80">
        <v>16</v>
      </c>
      <c r="G11" s="74"/>
      <c r="H11" s="74"/>
    </row>
    <row r="12" spans="1:8" ht="13.5" customHeight="1">
      <c r="A12" s="75" t="s">
        <v>108</v>
      </c>
      <c r="B12" s="78">
        <v>1262</v>
      </c>
      <c r="C12" s="79">
        <v>325</v>
      </c>
      <c r="D12" s="80">
        <v>52</v>
      </c>
      <c r="E12" s="81">
        <v>872</v>
      </c>
      <c r="F12" s="80">
        <v>13</v>
      </c>
      <c r="G12" s="74"/>
      <c r="H12" s="74"/>
    </row>
    <row r="13" spans="1:8" ht="13.5" customHeight="1">
      <c r="A13" s="71" t="s">
        <v>109</v>
      </c>
      <c r="B13" s="78">
        <v>1258</v>
      </c>
      <c r="C13" s="79">
        <v>319</v>
      </c>
      <c r="D13" s="80">
        <v>48</v>
      </c>
      <c r="E13" s="81">
        <v>884</v>
      </c>
      <c r="F13" s="80">
        <v>7</v>
      </c>
      <c r="G13" s="74"/>
      <c r="H13" s="74"/>
    </row>
    <row r="14" spans="1:8" ht="13.5" customHeight="1">
      <c r="A14" s="71" t="s">
        <v>110</v>
      </c>
      <c r="B14" s="78">
        <v>1180</v>
      </c>
      <c r="C14" s="79">
        <v>297</v>
      </c>
      <c r="D14" s="80">
        <v>41</v>
      </c>
      <c r="E14" s="81">
        <v>832</v>
      </c>
      <c r="F14" s="80">
        <v>10</v>
      </c>
      <c r="G14" s="74"/>
      <c r="H14" s="74"/>
    </row>
    <row r="15" spans="1:8" ht="13.5" customHeight="1">
      <c r="A15" s="71" t="s">
        <v>111</v>
      </c>
      <c r="B15" s="78">
        <v>1293</v>
      </c>
      <c r="C15" s="79">
        <v>335</v>
      </c>
      <c r="D15" s="80">
        <v>58</v>
      </c>
      <c r="E15" s="81">
        <v>892</v>
      </c>
      <c r="F15" s="80">
        <v>8</v>
      </c>
      <c r="G15" s="74"/>
      <c r="H15" s="74"/>
    </row>
    <row r="16" spans="1:8" ht="13.5" customHeight="1">
      <c r="A16" s="71" t="s">
        <v>112</v>
      </c>
      <c r="B16" s="78">
        <v>1163</v>
      </c>
      <c r="C16" s="79">
        <v>301</v>
      </c>
      <c r="D16" s="80">
        <v>55</v>
      </c>
      <c r="E16" s="81">
        <v>802</v>
      </c>
      <c r="F16" s="80">
        <v>5</v>
      </c>
      <c r="G16" s="74"/>
      <c r="H16" s="74"/>
    </row>
    <row r="17" spans="1:8" ht="13.5" customHeight="1">
      <c r="A17" s="71" t="s">
        <v>113</v>
      </c>
      <c r="B17" s="78">
        <v>1052</v>
      </c>
      <c r="C17" s="79">
        <v>289</v>
      </c>
      <c r="D17" s="80">
        <v>49</v>
      </c>
      <c r="E17" s="81">
        <v>707</v>
      </c>
      <c r="F17" s="80">
        <v>7</v>
      </c>
      <c r="G17" s="74"/>
      <c r="H17" s="74"/>
    </row>
    <row r="18" spans="1:8" ht="13.5" customHeight="1">
      <c r="A18" s="71" t="s">
        <v>114</v>
      </c>
      <c r="B18" s="78">
        <v>996</v>
      </c>
      <c r="C18" s="79">
        <v>282</v>
      </c>
      <c r="D18" s="80">
        <v>59</v>
      </c>
      <c r="E18" s="81">
        <v>647</v>
      </c>
      <c r="F18" s="80">
        <v>8</v>
      </c>
      <c r="G18" s="74"/>
      <c r="H18" s="74"/>
    </row>
    <row r="19" spans="1:8" ht="13.5" customHeight="1">
      <c r="A19" s="71" t="s">
        <v>115</v>
      </c>
      <c r="B19" s="78">
        <v>975</v>
      </c>
      <c r="C19" s="79">
        <v>264</v>
      </c>
      <c r="D19" s="80">
        <v>57</v>
      </c>
      <c r="E19" s="81">
        <v>648</v>
      </c>
      <c r="F19" s="80">
        <v>6</v>
      </c>
      <c r="G19" s="74"/>
      <c r="H19" s="74"/>
    </row>
    <row r="20" spans="1:8" ht="13.5" customHeight="1">
      <c r="A20" s="71" t="s">
        <v>123</v>
      </c>
      <c r="B20" s="78">
        <v>1429</v>
      </c>
      <c r="C20" s="79">
        <v>371</v>
      </c>
      <c r="D20" s="80">
        <v>100</v>
      </c>
      <c r="E20" s="81">
        <v>944</v>
      </c>
      <c r="F20" s="80">
        <v>14</v>
      </c>
      <c r="G20" s="74"/>
      <c r="H20" s="74"/>
    </row>
    <row r="21" spans="1:8" ht="13.5" customHeight="1">
      <c r="A21" s="71" t="s">
        <v>116</v>
      </c>
      <c r="B21" s="78">
        <v>1162</v>
      </c>
      <c r="C21" s="79">
        <v>362</v>
      </c>
      <c r="D21" s="80">
        <v>99</v>
      </c>
      <c r="E21" s="81">
        <v>695</v>
      </c>
      <c r="F21" s="80">
        <v>6</v>
      </c>
      <c r="G21" s="74"/>
      <c r="H21" s="74"/>
    </row>
    <row r="22" spans="1:8" ht="13.5" customHeight="1">
      <c r="A22" s="71" t="s">
        <v>117</v>
      </c>
      <c r="B22" s="78">
        <v>1435</v>
      </c>
      <c r="C22" s="79">
        <v>443</v>
      </c>
      <c r="D22" s="80">
        <v>87</v>
      </c>
      <c r="E22" s="79">
        <v>886</v>
      </c>
      <c r="F22" s="80">
        <v>19</v>
      </c>
      <c r="G22" s="74"/>
      <c r="H22" s="74"/>
    </row>
    <row r="23" spans="1:6" ht="4.5" customHeight="1" thickBot="1">
      <c r="A23" s="61"/>
      <c r="B23" s="82"/>
      <c r="C23" s="61"/>
      <c r="D23" s="61"/>
      <c r="E23" s="61"/>
      <c r="F23" s="61"/>
    </row>
    <row r="24" s="83" customFormat="1" ht="13.5">
      <c r="A24" s="83" t="s">
        <v>124</v>
      </c>
    </row>
    <row r="25" spans="2:7" ht="13.5">
      <c r="B25" s="74"/>
      <c r="C25" s="74"/>
      <c r="D25" s="74"/>
      <c r="E25" s="74"/>
      <c r="F25" s="74"/>
      <c r="G25" s="74"/>
    </row>
    <row r="26" spans="2:5" ht="13.5">
      <c r="B26" s="74"/>
      <c r="E26" s="74"/>
    </row>
    <row r="27" spans="3:6" ht="13.5">
      <c r="C27" s="73"/>
      <c r="D27" s="73"/>
      <c r="E27" s="73"/>
      <c r="F27" s="73"/>
    </row>
    <row r="33" spans="3:4" ht="13.5">
      <c r="C33" s="63"/>
      <c r="D33" s="60" t="s">
        <v>100</v>
      </c>
    </row>
    <row r="45" ht="13.5">
      <c r="A45" s="60" t="s">
        <v>97</v>
      </c>
    </row>
  </sheetData>
  <mergeCells count="2">
    <mergeCell ref="A4:A5"/>
    <mergeCell ref="A1:F1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showGridLines="0" workbookViewId="0" topLeftCell="A1">
      <selection activeCell="F26" sqref="F26"/>
    </sheetView>
  </sheetViews>
  <sheetFormatPr defaultColWidth="8.796875" defaultRowHeight="14.25"/>
  <cols>
    <col min="1" max="9" width="10.3984375" style="85" customWidth="1"/>
    <col min="10" max="10" width="9.09765625" style="85" bestFit="1" customWidth="1"/>
    <col min="11" max="16384" width="9" style="85" customWidth="1"/>
  </cols>
  <sheetData>
    <row r="1" spans="1:9" s="84" customFormat="1" ht="24.75" customHeight="1">
      <c r="A1" s="524" t="s">
        <v>144</v>
      </c>
      <c r="B1" s="524"/>
      <c r="C1" s="524"/>
      <c r="D1" s="524"/>
      <c r="E1" s="524"/>
      <c r="F1" s="524"/>
      <c r="G1" s="524"/>
      <c r="H1" s="524"/>
      <c r="I1" s="524"/>
    </row>
    <row r="2" ht="12.75" customHeight="1"/>
    <row r="3" spans="1:9" ht="14.25" thickBot="1">
      <c r="A3" s="85" t="s">
        <v>145</v>
      </c>
      <c r="B3" s="86"/>
      <c r="C3" s="86"/>
      <c r="D3" s="86"/>
      <c r="E3" s="86"/>
      <c r="F3" s="86"/>
      <c r="G3" s="86"/>
      <c r="H3" s="86"/>
      <c r="I3" s="87" t="s">
        <v>146</v>
      </c>
    </row>
    <row r="4" spans="1:9" ht="15" customHeight="1">
      <c r="A4" s="88" t="s">
        <v>125</v>
      </c>
      <c r="B4" s="89" t="s">
        <v>103</v>
      </c>
      <c r="C4" s="89" t="s">
        <v>126</v>
      </c>
      <c r="D4" s="90" t="s">
        <v>127</v>
      </c>
      <c r="E4" s="90" t="s">
        <v>128</v>
      </c>
      <c r="F4" s="90" t="s">
        <v>129</v>
      </c>
      <c r="G4" s="90" t="s">
        <v>130</v>
      </c>
      <c r="H4" s="90" t="s">
        <v>131</v>
      </c>
      <c r="I4" s="90" t="s">
        <v>132</v>
      </c>
    </row>
    <row r="5" spans="1:9" ht="6" customHeight="1">
      <c r="A5" s="91"/>
      <c r="B5" s="92"/>
      <c r="C5" s="91"/>
      <c r="D5" s="91"/>
      <c r="E5" s="91"/>
      <c r="F5" s="91"/>
      <c r="G5" s="91"/>
      <c r="H5" s="91"/>
      <c r="I5" s="91"/>
    </row>
    <row r="6" spans="1:9" ht="15" customHeight="1">
      <c r="A6" s="93" t="s">
        <v>133</v>
      </c>
      <c r="B6" s="94">
        <f>SUM(C6:I6)</f>
        <v>14600</v>
      </c>
      <c r="C6" s="95">
        <v>66</v>
      </c>
      <c r="D6" s="79">
        <v>2744</v>
      </c>
      <c r="E6" s="79">
        <v>5498</v>
      </c>
      <c r="F6" s="79">
        <v>1998</v>
      </c>
      <c r="G6" s="96">
        <v>1686</v>
      </c>
      <c r="H6" s="79">
        <v>1451</v>
      </c>
      <c r="I6" s="79">
        <v>1157</v>
      </c>
    </row>
    <row r="7" spans="1:10" ht="15" customHeight="1">
      <c r="A7" s="91" t="s">
        <v>134</v>
      </c>
      <c r="B7" s="97">
        <f>SUM(C7:I7)</f>
        <v>100</v>
      </c>
      <c r="C7" s="98">
        <f aca="true" t="shared" si="0" ref="C7:I7">C6/$B$6*100</f>
        <v>0.452054794520548</v>
      </c>
      <c r="D7" s="98">
        <f t="shared" si="0"/>
        <v>18.794520547945208</v>
      </c>
      <c r="E7" s="98">
        <f t="shared" si="0"/>
        <v>37.65753424657534</v>
      </c>
      <c r="F7" s="98">
        <f t="shared" si="0"/>
        <v>13.684931506849315</v>
      </c>
      <c r="G7" s="98">
        <f t="shared" si="0"/>
        <v>11.547945205479452</v>
      </c>
      <c r="H7" s="98">
        <f t="shared" si="0"/>
        <v>9.938356164383562</v>
      </c>
      <c r="I7" s="98">
        <f t="shared" si="0"/>
        <v>7.924657534246575</v>
      </c>
      <c r="J7" s="99"/>
    </row>
    <row r="8" spans="1:9" ht="6" customHeight="1" thickBot="1">
      <c r="A8" s="100"/>
      <c r="B8" s="101"/>
      <c r="C8" s="86"/>
      <c r="D8" s="86"/>
      <c r="E8" s="86"/>
      <c r="F8" s="86"/>
      <c r="G8" s="86"/>
      <c r="H8" s="86"/>
      <c r="I8" s="86"/>
    </row>
    <row r="9" spans="3:10" ht="10.5" customHeight="1">
      <c r="C9" s="102"/>
      <c r="D9" s="102"/>
      <c r="E9" s="102"/>
      <c r="F9" s="102"/>
      <c r="G9" s="102"/>
      <c r="H9" s="102"/>
      <c r="I9" s="102"/>
      <c r="J9" s="99"/>
    </row>
    <row r="10" spans="1:9" ht="14.25" thickBot="1">
      <c r="A10" s="85" t="s">
        <v>147</v>
      </c>
      <c r="B10" s="86"/>
      <c r="C10" s="100"/>
      <c r="D10" s="100"/>
      <c r="E10" s="100"/>
      <c r="F10" s="100"/>
      <c r="G10" s="100"/>
      <c r="H10" s="100"/>
      <c r="I10" s="87" t="s">
        <v>135</v>
      </c>
    </row>
    <row r="11" spans="1:9" ht="15.75" customHeight="1">
      <c r="A11" s="527" t="s">
        <v>136</v>
      </c>
      <c r="B11" s="527"/>
      <c r="C11" s="89" t="s">
        <v>103</v>
      </c>
      <c r="D11" s="90" t="s">
        <v>127</v>
      </c>
      <c r="E11" s="90" t="s">
        <v>128</v>
      </c>
      <c r="F11" s="90" t="s">
        <v>129</v>
      </c>
      <c r="G11" s="89" t="s">
        <v>130</v>
      </c>
      <c r="H11" s="90" t="s">
        <v>131</v>
      </c>
      <c r="I11" s="90" t="s">
        <v>132</v>
      </c>
    </row>
    <row r="12" spans="1:9" ht="6" customHeight="1">
      <c r="A12" s="103"/>
      <c r="B12" s="103"/>
      <c r="C12" s="104"/>
      <c r="D12" s="103"/>
      <c r="E12" s="103"/>
      <c r="F12" s="103"/>
      <c r="G12" s="103"/>
      <c r="H12" s="103"/>
      <c r="I12" s="103"/>
    </row>
    <row r="13" spans="1:10" ht="15" customHeight="1">
      <c r="A13" s="528" t="s">
        <v>137</v>
      </c>
      <c r="B13" s="494"/>
      <c r="C13" s="105">
        <f aca="true" t="shared" si="1" ref="C13:I13">C14+C15</f>
        <v>16070</v>
      </c>
      <c r="D13" s="106">
        <f t="shared" si="1"/>
        <v>2183</v>
      </c>
      <c r="E13" s="106">
        <f t="shared" si="1"/>
        <v>6614</v>
      </c>
      <c r="F13" s="106">
        <f t="shared" si="1"/>
        <v>2147</v>
      </c>
      <c r="G13" s="106">
        <f t="shared" si="1"/>
        <v>1770</v>
      </c>
      <c r="H13" s="106">
        <f t="shared" si="1"/>
        <v>1668</v>
      </c>
      <c r="I13" s="106">
        <f t="shared" si="1"/>
        <v>1688</v>
      </c>
      <c r="J13" s="107"/>
    </row>
    <row r="14" spans="1:10" ht="15" customHeight="1">
      <c r="A14" s="528" t="s">
        <v>138</v>
      </c>
      <c r="B14" s="494"/>
      <c r="C14" s="105">
        <f>SUM(D14:I14)</f>
        <v>2427</v>
      </c>
      <c r="D14" s="108">
        <v>363</v>
      </c>
      <c r="E14" s="108">
        <v>1009</v>
      </c>
      <c r="F14" s="108">
        <v>358</v>
      </c>
      <c r="G14" s="108">
        <v>254</v>
      </c>
      <c r="H14" s="108">
        <v>226</v>
      </c>
      <c r="I14" s="109">
        <v>217</v>
      </c>
      <c r="J14" s="107"/>
    </row>
    <row r="15" spans="1:10" ht="15" customHeight="1">
      <c r="A15" s="528" t="s">
        <v>139</v>
      </c>
      <c r="B15" s="494"/>
      <c r="C15" s="105">
        <f>SUM(D15:I15)</f>
        <v>13643</v>
      </c>
      <c r="D15" s="108">
        <v>1820</v>
      </c>
      <c r="E15" s="110">
        <v>5605</v>
      </c>
      <c r="F15" s="110">
        <v>1789</v>
      </c>
      <c r="G15" s="108">
        <v>1516</v>
      </c>
      <c r="H15" s="108">
        <v>1442</v>
      </c>
      <c r="I15" s="109">
        <v>1471</v>
      </c>
      <c r="J15" s="107"/>
    </row>
    <row r="16" spans="1:10" ht="15" customHeight="1">
      <c r="A16" s="528" t="s">
        <v>140</v>
      </c>
      <c r="B16" s="494"/>
      <c r="C16" s="105">
        <f>SUM(D16:I16)</f>
        <v>563</v>
      </c>
      <c r="D16" s="108">
        <v>25</v>
      </c>
      <c r="E16" s="108">
        <v>231</v>
      </c>
      <c r="F16" s="108">
        <v>96</v>
      </c>
      <c r="G16" s="108">
        <v>75</v>
      </c>
      <c r="H16" s="108">
        <v>61</v>
      </c>
      <c r="I16" s="108">
        <v>75</v>
      </c>
      <c r="J16" s="107"/>
    </row>
    <row r="17" spans="1:9" ht="6" customHeight="1">
      <c r="A17" s="111"/>
      <c r="B17" s="111"/>
      <c r="C17" s="105"/>
      <c r="D17" s="112"/>
      <c r="E17" s="112"/>
      <c r="F17" s="112"/>
      <c r="G17" s="112"/>
      <c r="H17" s="112"/>
      <c r="I17" s="112"/>
    </row>
    <row r="18" spans="1:10" ht="15" customHeight="1">
      <c r="A18" s="525" t="s">
        <v>141</v>
      </c>
      <c r="B18" s="525"/>
      <c r="C18" s="105">
        <f aca="true" t="shared" si="2" ref="C18:I18">C13+C16</f>
        <v>16633</v>
      </c>
      <c r="D18" s="106">
        <f t="shared" si="2"/>
        <v>2208</v>
      </c>
      <c r="E18" s="106">
        <f t="shared" si="2"/>
        <v>6845</v>
      </c>
      <c r="F18" s="106">
        <f t="shared" si="2"/>
        <v>2243</v>
      </c>
      <c r="G18" s="106">
        <f t="shared" si="2"/>
        <v>1845</v>
      </c>
      <c r="H18" s="106">
        <f t="shared" si="2"/>
        <v>1729</v>
      </c>
      <c r="I18" s="106">
        <f t="shared" si="2"/>
        <v>1763</v>
      </c>
      <c r="J18" s="107"/>
    </row>
    <row r="19" spans="1:10" ht="15" customHeight="1">
      <c r="A19" s="526" t="s">
        <v>142</v>
      </c>
      <c r="B19" s="526"/>
      <c r="C19" s="113">
        <f>SUM(D19:I19)</f>
        <v>100</v>
      </c>
      <c r="D19" s="98">
        <f aca="true" t="shared" si="3" ref="D19:I19">D18/$C$18*100</f>
        <v>13.274815126555643</v>
      </c>
      <c r="E19" s="98">
        <f t="shared" si="3"/>
        <v>41.15312932122888</v>
      </c>
      <c r="F19" s="98">
        <f t="shared" si="3"/>
        <v>13.485240185174053</v>
      </c>
      <c r="G19" s="98">
        <f t="shared" si="3"/>
        <v>11.092406661456142</v>
      </c>
      <c r="H19" s="98">
        <f t="shared" si="3"/>
        <v>10.394997895749414</v>
      </c>
      <c r="I19" s="98">
        <f t="shared" si="3"/>
        <v>10.599410809835868</v>
      </c>
      <c r="J19" s="114"/>
    </row>
    <row r="20" spans="1:9" ht="6" customHeight="1" thickBot="1">
      <c r="A20" s="86"/>
      <c r="B20" s="86"/>
      <c r="C20" s="101"/>
      <c r="D20" s="86"/>
      <c r="E20" s="86"/>
      <c r="F20" s="86"/>
      <c r="G20" s="86"/>
      <c r="H20" s="86"/>
      <c r="I20" s="86"/>
    </row>
    <row r="21" ht="13.5">
      <c r="A21" s="85" t="s">
        <v>143</v>
      </c>
    </row>
    <row r="22" spans="3:9" ht="13.5">
      <c r="C22" s="115"/>
      <c r="D22" s="115"/>
      <c r="E22" s="115"/>
      <c r="F22" s="115"/>
      <c r="G22" s="115"/>
      <c r="H22" s="115"/>
      <c r="I22" s="115"/>
    </row>
    <row r="23" spans="3:9" ht="13.5">
      <c r="C23" s="115"/>
      <c r="D23" s="115"/>
      <c r="E23" s="115"/>
      <c r="F23" s="115"/>
      <c r="G23" s="115"/>
      <c r="H23" s="115"/>
      <c r="I23" s="115"/>
    </row>
    <row r="24" spans="3:9" ht="13.5">
      <c r="C24" s="115"/>
      <c r="D24" s="115"/>
      <c r="E24" s="115"/>
      <c r="F24" s="115"/>
      <c r="G24" s="115"/>
      <c r="H24" s="115"/>
      <c r="I24" s="115"/>
    </row>
    <row r="25" spans="3:9" ht="13.5">
      <c r="C25" s="115"/>
      <c r="D25" s="115"/>
      <c r="E25" s="115"/>
      <c r="F25" s="115"/>
      <c r="G25" s="115"/>
      <c r="H25" s="115"/>
      <c r="I25" s="115"/>
    </row>
    <row r="26" spans="3:9" ht="13.5">
      <c r="C26" s="115"/>
      <c r="D26" s="115"/>
      <c r="E26" s="115"/>
      <c r="F26" s="115"/>
      <c r="G26" s="115"/>
      <c r="H26" s="115"/>
      <c r="I26" s="115"/>
    </row>
    <row r="27" spans="3:9" ht="13.5">
      <c r="C27" s="115"/>
      <c r="D27" s="115"/>
      <c r="E27" s="115"/>
      <c r="F27" s="115"/>
      <c r="G27" s="115"/>
      <c r="H27" s="115"/>
      <c r="I27" s="115"/>
    </row>
    <row r="28" spans="3:9" ht="13.5">
      <c r="C28" s="115"/>
      <c r="D28" s="115"/>
      <c r="E28" s="115"/>
      <c r="F28" s="115"/>
      <c r="G28" s="115"/>
      <c r="H28" s="115"/>
      <c r="I28" s="115"/>
    </row>
    <row r="29" spans="3:9" ht="13.5">
      <c r="C29" s="115"/>
      <c r="D29" s="115"/>
      <c r="E29" s="115"/>
      <c r="F29" s="115"/>
      <c r="G29" s="115"/>
      <c r="H29" s="115"/>
      <c r="I29" s="115"/>
    </row>
    <row r="30" spans="3:9" ht="13.5">
      <c r="C30" s="115"/>
      <c r="D30" s="115"/>
      <c r="E30" s="115"/>
      <c r="F30" s="115"/>
      <c r="G30" s="115"/>
      <c r="H30" s="115"/>
      <c r="I30" s="115"/>
    </row>
    <row r="31" spans="3:9" ht="13.5">
      <c r="C31" s="115"/>
      <c r="D31" s="115"/>
      <c r="E31" s="115"/>
      <c r="F31" s="115"/>
      <c r="G31" s="115"/>
      <c r="H31" s="115"/>
      <c r="I31" s="115"/>
    </row>
    <row r="42" ht="13.5">
      <c r="A42" s="85" t="s">
        <v>97</v>
      </c>
    </row>
  </sheetData>
  <mergeCells count="8">
    <mergeCell ref="A1:I1"/>
    <mergeCell ref="A18:B18"/>
    <mergeCell ref="A19:B19"/>
    <mergeCell ref="A11:B11"/>
    <mergeCell ref="A13:B13"/>
    <mergeCell ref="A14:B14"/>
    <mergeCell ref="A15:B15"/>
    <mergeCell ref="A16:B1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30"/>
  <sheetViews>
    <sheetView showGridLines="0" workbookViewId="0" topLeftCell="A1">
      <selection activeCell="D28" sqref="D28"/>
    </sheetView>
  </sheetViews>
  <sheetFormatPr defaultColWidth="8.796875" defaultRowHeight="14.25"/>
  <cols>
    <col min="1" max="1" width="16.5" style="119" customWidth="1"/>
    <col min="2" max="2" width="22.59765625" style="119" customWidth="1"/>
    <col min="3" max="3" width="2.59765625" style="119" customWidth="1"/>
    <col min="4" max="4" width="22.09765625" style="119" customWidth="1"/>
    <col min="5" max="5" width="2.59765625" style="119" customWidth="1"/>
    <col min="6" max="6" width="22.59765625" style="119" customWidth="1"/>
    <col min="7" max="7" width="2.59765625" style="119" customWidth="1"/>
    <col min="8" max="16384" width="9" style="119" customWidth="1"/>
  </cols>
  <sheetData>
    <row r="1" spans="1:7" s="116" customFormat="1" ht="18.75">
      <c r="A1" s="492" t="s">
        <v>154</v>
      </c>
      <c r="B1" s="492"/>
      <c r="C1" s="492"/>
      <c r="D1" s="492"/>
      <c r="E1" s="492"/>
      <c r="F1" s="492"/>
      <c r="G1" s="492"/>
    </row>
    <row r="2" spans="1:7" ht="9" customHeight="1">
      <c r="A2" s="117"/>
      <c r="B2" s="117"/>
      <c r="C2" s="117"/>
      <c r="D2" s="118"/>
      <c r="E2" s="118"/>
      <c r="F2" s="118"/>
      <c r="G2" s="118"/>
    </row>
    <row r="3" spans="1:7" ht="14.25" thickBot="1">
      <c r="A3" s="120"/>
      <c r="B3" s="120"/>
      <c r="C3" s="120"/>
      <c r="D3" s="120"/>
      <c r="E3" s="120"/>
      <c r="F3" s="121"/>
      <c r="G3" s="121" t="s">
        <v>148</v>
      </c>
    </row>
    <row r="4" spans="1:7" ht="14.25" customHeight="1">
      <c r="A4" s="122" t="s">
        <v>149</v>
      </c>
      <c r="B4" s="495" t="s">
        <v>150</v>
      </c>
      <c r="C4" s="496"/>
      <c r="D4" s="495" t="s">
        <v>151</v>
      </c>
      <c r="E4" s="496"/>
      <c r="F4" s="495" t="s">
        <v>152</v>
      </c>
      <c r="G4" s="490"/>
    </row>
    <row r="5" spans="1:7" ht="14.25" customHeight="1">
      <c r="A5" s="123" t="s">
        <v>153</v>
      </c>
      <c r="B5" s="488"/>
      <c r="C5" s="489"/>
      <c r="D5" s="488"/>
      <c r="E5" s="489"/>
      <c r="F5" s="488"/>
      <c r="G5" s="491"/>
    </row>
    <row r="6" spans="1:7" ht="3" customHeight="1">
      <c r="A6" s="124"/>
      <c r="B6" s="125"/>
      <c r="C6" s="124"/>
      <c r="D6" s="124"/>
      <c r="E6" s="124"/>
      <c r="F6" s="117"/>
      <c r="G6" s="117"/>
    </row>
    <row r="7" spans="1:7" ht="13.5">
      <c r="A7" s="126" t="s">
        <v>155</v>
      </c>
      <c r="B7" s="127">
        <v>15627297469</v>
      </c>
      <c r="C7" s="128"/>
      <c r="D7" s="128">
        <v>13912294199</v>
      </c>
      <c r="E7" s="128"/>
      <c r="F7" s="129">
        <v>1715003270</v>
      </c>
      <c r="G7" s="130"/>
    </row>
    <row r="8" spans="1:7" ht="13.5">
      <c r="A8" s="131" t="s">
        <v>156</v>
      </c>
      <c r="B8" s="127">
        <v>17329536774</v>
      </c>
      <c r="C8" s="128"/>
      <c r="D8" s="128">
        <v>15465022781</v>
      </c>
      <c r="E8" s="128"/>
      <c r="F8" s="129">
        <v>1864513993</v>
      </c>
      <c r="G8" s="130"/>
    </row>
    <row r="9" spans="1:7" ht="13.5">
      <c r="A9" s="132" t="s">
        <v>157</v>
      </c>
      <c r="B9" s="133">
        <f>SUM(B11:B22)</f>
        <v>19632577630</v>
      </c>
      <c r="C9" s="134"/>
      <c r="D9" s="134">
        <f>SUM(D11:D22)</f>
        <v>17627439823</v>
      </c>
      <c r="E9" s="134"/>
      <c r="F9" s="134">
        <f>SUM(F11:F22)</f>
        <v>2005137807</v>
      </c>
      <c r="G9" s="130"/>
    </row>
    <row r="10" spans="1:7" ht="11.25" customHeight="1">
      <c r="A10" s="126"/>
      <c r="B10" s="135"/>
      <c r="C10" s="126"/>
      <c r="D10" s="126"/>
      <c r="E10" s="126"/>
      <c r="F10" s="136"/>
      <c r="G10" s="117"/>
    </row>
    <row r="11" spans="1:7" ht="12.75" customHeight="1">
      <c r="A11" s="137" t="s">
        <v>158</v>
      </c>
      <c r="B11" s="138">
        <v>1534126619</v>
      </c>
      <c r="C11" s="129"/>
      <c r="D11" s="139">
        <v>1368462295</v>
      </c>
      <c r="E11" s="139"/>
      <c r="F11" s="140">
        <f aca="true" t="shared" si="0" ref="F11:F22">B11-D11</f>
        <v>165664324</v>
      </c>
      <c r="G11" s="141"/>
    </row>
    <row r="12" spans="1:7" ht="12.75" customHeight="1">
      <c r="A12" s="142" t="s">
        <v>108</v>
      </c>
      <c r="B12" s="138">
        <v>1507341357</v>
      </c>
      <c r="C12" s="129"/>
      <c r="D12" s="139">
        <v>1344585060</v>
      </c>
      <c r="E12" s="139"/>
      <c r="F12" s="140">
        <f t="shared" si="0"/>
        <v>162756297</v>
      </c>
      <c r="G12" s="141"/>
    </row>
    <row r="13" spans="1:7" ht="12.75" customHeight="1">
      <c r="A13" s="137" t="s">
        <v>109</v>
      </c>
      <c r="B13" s="138">
        <v>1572003139</v>
      </c>
      <c r="C13" s="129"/>
      <c r="D13" s="139">
        <v>1400546136</v>
      </c>
      <c r="E13" s="139"/>
      <c r="F13" s="140">
        <f t="shared" si="0"/>
        <v>171457003</v>
      </c>
      <c r="G13" s="141"/>
    </row>
    <row r="14" spans="1:7" ht="12.75" customHeight="1">
      <c r="A14" s="137" t="s">
        <v>110</v>
      </c>
      <c r="B14" s="138">
        <v>1552861955</v>
      </c>
      <c r="C14" s="129"/>
      <c r="D14" s="139">
        <v>1384806058</v>
      </c>
      <c r="E14" s="139"/>
      <c r="F14" s="140">
        <f t="shared" si="0"/>
        <v>168055897</v>
      </c>
      <c r="G14" s="141"/>
    </row>
    <row r="15" spans="1:7" ht="12.75" customHeight="1">
      <c r="A15" s="137" t="s">
        <v>111</v>
      </c>
      <c r="B15" s="138">
        <v>1643173639</v>
      </c>
      <c r="C15" s="129"/>
      <c r="D15" s="139">
        <v>1463616059</v>
      </c>
      <c r="E15" s="139"/>
      <c r="F15" s="140">
        <f t="shared" si="0"/>
        <v>179557580</v>
      </c>
      <c r="G15" s="141"/>
    </row>
    <row r="16" spans="1:7" ht="12.75" customHeight="1">
      <c r="A16" s="137" t="s">
        <v>112</v>
      </c>
      <c r="B16" s="138">
        <v>1659645347</v>
      </c>
      <c r="C16" s="129"/>
      <c r="D16" s="139">
        <v>1478865351</v>
      </c>
      <c r="E16" s="139"/>
      <c r="F16" s="140">
        <f t="shared" si="0"/>
        <v>180779996</v>
      </c>
      <c r="G16" s="141"/>
    </row>
    <row r="17" spans="1:7" ht="12.75" customHeight="1">
      <c r="A17" s="137" t="s">
        <v>113</v>
      </c>
      <c r="B17" s="138">
        <v>1618278900</v>
      </c>
      <c r="C17" s="129"/>
      <c r="D17" s="139">
        <v>1442193437</v>
      </c>
      <c r="E17" s="139"/>
      <c r="F17" s="140">
        <f t="shared" si="0"/>
        <v>176085463</v>
      </c>
      <c r="G17" s="141"/>
    </row>
    <row r="18" spans="1:7" ht="12.75" customHeight="1">
      <c r="A18" s="137" t="s">
        <v>114</v>
      </c>
      <c r="B18" s="138">
        <v>1506758577</v>
      </c>
      <c r="C18" s="129"/>
      <c r="D18" s="139">
        <v>1365754938</v>
      </c>
      <c r="E18" s="139"/>
      <c r="F18" s="140">
        <f t="shared" si="0"/>
        <v>141003639</v>
      </c>
      <c r="G18" s="141"/>
    </row>
    <row r="19" spans="1:7" ht="12.75" customHeight="1">
      <c r="A19" s="137" t="s">
        <v>115</v>
      </c>
      <c r="B19" s="138">
        <v>1795642836</v>
      </c>
      <c r="C19" s="129"/>
      <c r="D19" s="139">
        <v>1627100611</v>
      </c>
      <c r="E19" s="139"/>
      <c r="F19" s="140">
        <f t="shared" si="0"/>
        <v>168542225</v>
      </c>
      <c r="G19" s="130"/>
    </row>
    <row r="20" spans="1:7" ht="12.75" customHeight="1">
      <c r="A20" s="137" t="s">
        <v>159</v>
      </c>
      <c r="B20" s="138">
        <v>1826356022</v>
      </c>
      <c r="C20" s="129"/>
      <c r="D20" s="139">
        <v>1655079460</v>
      </c>
      <c r="E20" s="139"/>
      <c r="F20" s="140">
        <f t="shared" si="0"/>
        <v>171276562</v>
      </c>
      <c r="G20" s="130"/>
    </row>
    <row r="21" spans="1:7" ht="12.75" customHeight="1">
      <c r="A21" s="137" t="s">
        <v>116</v>
      </c>
      <c r="B21" s="138">
        <v>1773137738</v>
      </c>
      <c r="C21" s="129"/>
      <c r="D21" s="139">
        <v>1607159182</v>
      </c>
      <c r="E21" s="139"/>
      <c r="F21" s="140">
        <f t="shared" si="0"/>
        <v>165978556</v>
      </c>
      <c r="G21" s="141"/>
    </row>
    <row r="22" spans="1:7" ht="12.75" customHeight="1">
      <c r="A22" s="137" t="s">
        <v>117</v>
      </c>
      <c r="B22" s="138">
        <v>1643251501</v>
      </c>
      <c r="C22" s="129"/>
      <c r="D22" s="139">
        <v>1489271236</v>
      </c>
      <c r="E22" s="139"/>
      <c r="F22" s="140">
        <f t="shared" si="0"/>
        <v>153980265</v>
      </c>
      <c r="G22" s="141"/>
    </row>
    <row r="23" spans="1:7" ht="3" customHeight="1" thickBot="1">
      <c r="A23" s="120"/>
      <c r="B23" s="143"/>
      <c r="C23" s="144"/>
      <c r="D23" s="144"/>
      <c r="E23" s="144"/>
      <c r="F23" s="145"/>
      <c r="G23" s="145"/>
    </row>
    <row r="24" ht="13.5">
      <c r="A24" s="119" t="s">
        <v>143</v>
      </c>
    </row>
    <row r="25" spans="1:8" ht="13.5">
      <c r="A25" s="146" t="s">
        <v>160</v>
      </c>
      <c r="B25" s="146"/>
      <c r="C25" s="146"/>
      <c r="D25" s="146"/>
      <c r="E25" s="146"/>
      <c r="F25" s="146"/>
      <c r="G25" s="146"/>
      <c r="H25" s="146"/>
    </row>
    <row r="26" spans="1:8" ht="13.5">
      <c r="A26" s="146"/>
      <c r="B26" s="146"/>
      <c r="C26" s="146"/>
      <c r="D26" s="147"/>
      <c r="E26" s="146"/>
      <c r="F26" s="147"/>
      <c r="G26" s="146"/>
      <c r="H26" s="146"/>
    </row>
    <row r="27" spans="2:8" ht="13.5">
      <c r="B27" s="147"/>
      <c r="C27" s="146"/>
      <c r="D27" s="146"/>
      <c r="E27" s="146"/>
      <c r="F27" s="146"/>
      <c r="G27" s="146"/>
      <c r="H27" s="146"/>
    </row>
    <row r="30" spans="3:6" ht="13.5">
      <c r="C30" s="129"/>
      <c r="D30" s="129"/>
      <c r="E30" s="129"/>
      <c r="F30" s="129"/>
    </row>
  </sheetData>
  <mergeCells count="4">
    <mergeCell ref="B4:C5"/>
    <mergeCell ref="D4:E5"/>
    <mergeCell ref="F4:G5"/>
    <mergeCell ref="A1:G1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B64"/>
  <sheetViews>
    <sheetView showGridLines="0" zoomScale="90" zoomScaleNormal="90" zoomScaleSheetLayoutView="75" workbookViewId="0" topLeftCell="A1">
      <pane xSplit="1" topLeftCell="B1" activePane="topRight" state="frozen"/>
      <selection pane="topLeft" activeCell="A1" sqref="A1"/>
      <selection pane="topRight" activeCell="Q60" sqref="Q60"/>
    </sheetView>
  </sheetViews>
  <sheetFormatPr defaultColWidth="8.796875" defaultRowHeight="14.25"/>
  <cols>
    <col min="1" max="1" width="9.8984375" style="152" customWidth="1"/>
    <col min="2" max="2" width="6.59765625" style="152" customWidth="1"/>
    <col min="3" max="3" width="7.8984375" style="152" customWidth="1"/>
    <col min="4" max="4" width="12.8984375" style="152" customWidth="1"/>
    <col min="5" max="5" width="6.09765625" style="152" customWidth="1"/>
    <col min="6" max="6" width="7.09765625" style="152" customWidth="1"/>
    <col min="7" max="7" width="11.8984375" style="152" customWidth="1"/>
    <col min="8" max="8" width="6" style="152" customWidth="1"/>
    <col min="9" max="9" width="7.3984375" style="152" customWidth="1"/>
    <col min="10" max="10" width="12.59765625" style="152" customWidth="1"/>
    <col min="11" max="12" width="6.09765625" style="154" customWidth="1"/>
    <col min="13" max="13" width="7.3984375" style="152" customWidth="1"/>
    <col min="14" max="14" width="12.69921875" style="152" customWidth="1"/>
    <col min="15" max="15" width="6.59765625" style="152" customWidth="1"/>
    <col min="16" max="16" width="7.3984375" style="152" customWidth="1"/>
    <col min="17" max="17" width="12.8984375" style="152" customWidth="1"/>
    <col min="18" max="18" width="7.3984375" style="152" customWidth="1"/>
    <col min="19" max="19" width="6.59765625" style="152" customWidth="1"/>
    <col min="20" max="20" width="11" style="152" customWidth="1"/>
    <col min="21" max="21" width="6.5" style="152" customWidth="1"/>
    <col min="22" max="22" width="7.19921875" style="152" customWidth="1"/>
    <col min="23" max="23" width="11" style="154" customWidth="1"/>
    <col min="24" max="16384" width="9" style="152" customWidth="1"/>
  </cols>
  <sheetData>
    <row r="1" spans="1:22" ht="24" customHeight="1">
      <c r="A1" s="425" t="s">
        <v>192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389"/>
      <c r="M1" s="151"/>
      <c r="N1" s="151"/>
      <c r="O1" s="151"/>
      <c r="P1" s="151"/>
      <c r="Q1" s="151"/>
      <c r="R1" s="151"/>
      <c r="S1" s="151"/>
      <c r="T1" s="151"/>
      <c r="V1" s="153"/>
    </row>
    <row r="2" spans="1:23" ht="14.2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M2" s="155"/>
      <c r="N2" s="155"/>
      <c r="O2" s="155"/>
      <c r="P2" s="155"/>
      <c r="Q2" s="155"/>
      <c r="R2" s="155"/>
      <c r="S2" s="155"/>
      <c r="T2" s="155"/>
      <c r="U2" s="155"/>
      <c r="V2" s="156"/>
      <c r="W2" s="157" t="s">
        <v>161</v>
      </c>
    </row>
    <row r="3" spans="1:24" ht="17.25" customHeight="1">
      <c r="A3" s="493" t="s">
        <v>162</v>
      </c>
      <c r="B3" s="483" t="s">
        <v>163</v>
      </c>
      <c r="C3" s="484"/>
      <c r="D3" s="484"/>
      <c r="E3" s="484"/>
      <c r="F3" s="484"/>
      <c r="G3" s="484"/>
      <c r="H3" s="484"/>
      <c r="I3" s="484"/>
      <c r="J3" s="484"/>
      <c r="K3" s="484"/>
      <c r="L3" s="390"/>
      <c r="M3" s="158"/>
      <c r="N3" s="159" t="s">
        <v>164</v>
      </c>
      <c r="O3" s="158"/>
      <c r="P3" s="158"/>
      <c r="Q3" s="158"/>
      <c r="R3" s="160"/>
      <c r="S3" s="160"/>
      <c r="T3" s="160"/>
      <c r="U3" s="160"/>
      <c r="V3" s="160"/>
      <c r="W3" s="160"/>
      <c r="X3" s="154"/>
    </row>
    <row r="4" spans="1:24" ht="17.25" customHeight="1">
      <c r="A4" s="481"/>
      <c r="B4" s="475" t="s">
        <v>165</v>
      </c>
      <c r="C4" s="476"/>
      <c r="D4" s="477"/>
      <c r="E4" s="475" t="s">
        <v>166</v>
      </c>
      <c r="F4" s="476"/>
      <c r="G4" s="477"/>
      <c r="H4" s="475" t="s">
        <v>167</v>
      </c>
      <c r="I4" s="476"/>
      <c r="J4" s="477"/>
      <c r="K4" s="161" t="s">
        <v>168</v>
      </c>
      <c r="L4" s="391"/>
      <c r="M4" s="426" t="s">
        <v>169</v>
      </c>
      <c r="N4" s="427"/>
      <c r="O4" s="475" t="s">
        <v>170</v>
      </c>
      <c r="P4" s="476"/>
      <c r="Q4" s="477"/>
      <c r="R4" s="475" t="s">
        <v>171</v>
      </c>
      <c r="S4" s="476"/>
      <c r="T4" s="477"/>
      <c r="U4" s="475" t="s">
        <v>172</v>
      </c>
      <c r="V4" s="476"/>
      <c r="W4" s="476"/>
      <c r="X4" s="154"/>
    </row>
    <row r="5" spans="1:23" ht="15" customHeight="1">
      <c r="A5" s="481"/>
      <c r="B5" s="487" t="s">
        <v>173</v>
      </c>
      <c r="C5" s="163" t="s">
        <v>174</v>
      </c>
      <c r="D5" s="487" t="s">
        <v>175</v>
      </c>
      <c r="E5" s="487" t="s">
        <v>173</v>
      </c>
      <c r="F5" s="163" t="s">
        <v>174</v>
      </c>
      <c r="G5" s="487" t="s">
        <v>175</v>
      </c>
      <c r="H5" s="487" t="s">
        <v>173</v>
      </c>
      <c r="I5" s="163" t="s">
        <v>174</v>
      </c>
      <c r="J5" s="487" t="s">
        <v>175</v>
      </c>
      <c r="K5" s="485" t="s">
        <v>173</v>
      </c>
      <c r="L5" s="390"/>
      <c r="M5" s="164" t="s">
        <v>174</v>
      </c>
      <c r="N5" s="487" t="s">
        <v>175</v>
      </c>
      <c r="O5" s="487" t="s">
        <v>173</v>
      </c>
      <c r="P5" s="163" t="s">
        <v>174</v>
      </c>
      <c r="Q5" s="487" t="s">
        <v>175</v>
      </c>
      <c r="R5" s="487" t="s">
        <v>173</v>
      </c>
      <c r="S5" s="163" t="s">
        <v>174</v>
      </c>
      <c r="T5" s="487" t="s">
        <v>175</v>
      </c>
      <c r="U5" s="487" t="s">
        <v>173</v>
      </c>
      <c r="V5" s="163" t="s">
        <v>174</v>
      </c>
      <c r="W5" s="485" t="s">
        <v>175</v>
      </c>
    </row>
    <row r="6" spans="1:23" ht="15" customHeight="1">
      <c r="A6" s="482"/>
      <c r="B6" s="474"/>
      <c r="C6" s="165" t="s">
        <v>176</v>
      </c>
      <c r="D6" s="474"/>
      <c r="E6" s="474"/>
      <c r="F6" s="165" t="s">
        <v>176</v>
      </c>
      <c r="G6" s="474"/>
      <c r="H6" s="474"/>
      <c r="I6" s="165" t="s">
        <v>176</v>
      </c>
      <c r="J6" s="474"/>
      <c r="K6" s="486"/>
      <c r="L6" s="390"/>
      <c r="M6" s="166" t="s">
        <v>176</v>
      </c>
      <c r="N6" s="474"/>
      <c r="O6" s="474"/>
      <c r="P6" s="165" t="s">
        <v>176</v>
      </c>
      <c r="Q6" s="474"/>
      <c r="R6" s="474"/>
      <c r="S6" s="165" t="s">
        <v>176</v>
      </c>
      <c r="T6" s="474"/>
      <c r="U6" s="474"/>
      <c r="V6" s="165" t="s">
        <v>176</v>
      </c>
      <c r="W6" s="486"/>
    </row>
    <row r="7" spans="1:22" ht="6" customHeight="1">
      <c r="A7" s="162"/>
      <c r="B7" s="167"/>
      <c r="C7" s="162"/>
      <c r="D7" s="168"/>
      <c r="E7" s="154"/>
      <c r="F7" s="162"/>
      <c r="G7" s="168"/>
      <c r="H7" s="154"/>
      <c r="I7" s="162"/>
      <c r="J7" s="154"/>
      <c r="M7" s="162"/>
      <c r="N7" s="154"/>
      <c r="O7" s="154"/>
      <c r="P7" s="162"/>
      <c r="Q7" s="154"/>
      <c r="R7" s="154"/>
      <c r="S7" s="162"/>
      <c r="T7" s="154"/>
      <c r="U7" s="154"/>
      <c r="V7" s="162"/>
    </row>
    <row r="8" spans="1:29" ht="13.5">
      <c r="A8" s="169" t="s">
        <v>177</v>
      </c>
      <c r="B8" s="170">
        <f aca="true" t="shared" si="0" ref="B8:K8">SUM(B10:B21)</f>
        <v>56515</v>
      </c>
      <c r="C8" s="171">
        <f t="shared" si="0"/>
        <v>506063</v>
      </c>
      <c r="D8" s="171">
        <f t="shared" si="0"/>
        <v>2102439538</v>
      </c>
      <c r="E8" s="171">
        <f t="shared" si="0"/>
        <v>1979</v>
      </c>
      <c r="F8" s="171">
        <f t="shared" si="0"/>
        <v>8668</v>
      </c>
      <c r="G8" s="171">
        <f t="shared" si="0"/>
        <v>103923101</v>
      </c>
      <c r="H8" s="172">
        <f t="shared" si="0"/>
        <v>4268</v>
      </c>
      <c r="I8" s="172">
        <f t="shared" si="0"/>
        <v>23889</v>
      </c>
      <c r="J8" s="172">
        <f t="shared" si="0"/>
        <v>162456715</v>
      </c>
      <c r="K8" s="172">
        <f t="shared" si="0"/>
        <v>696</v>
      </c>
      <c r="L8" s="171"/>
      <c r="M8" s="172">
        <f aca="true" t="shared" si="1" ref="M8:W8">SUM(M10:M21)</f>
        <v>3397</v>
      </c>
      <c r="N8" s="172">
        <f t="shared" si="1"/>
        <v>16920004</v>
      </c>
      <c r="O8" s="172">
        <f t="shared" si="1"/>
        <v>49485</v>
      </c>
      <c r="P8" s="172">
        <f t="shared" si="1"/>
        <v>311135</v>
      </c>
      <c r="Q8" s="172">
        <f t="shared" si="1"/>
        <v>2170710594</v>
      </c>
      <c r="R8" s="172">
        <f t="shared" si="1"/>
        <v>17594</v>
      </c>
      <c r="S8" s="172">
        <f t="shared" si="1"/>
        <v>121918</v>
      </c>
      <c r="T8" s="172">
        <f t="shared" si="1"/>
        <v>914467632</v>
      </c>
      <c r="U8" s="172">
        <f t="shared" si="1"/>
        <v>36724</v>
      </c>
      <c r="V8" s="172">
        <f t="shared" si="1"/>
        <v>1062340</v>
      </c>
      <c r="W8" s="172">
        <f t="shared" si="1"/>
        <v>486045415</v>
      </c>
      <c r="X8" s="174"/>
      <c r="Y8" s="174"/>
      <c r="Z8" s="174"/>
      <c r="AA8" s="174"/>
      <c r="AB8" s="174"/>
      <c r="AC8" s="174"/>
    </row>
    <row r="9" spans="1:29" ht="6" customHeight="1">
      <c r="A9" s="169"/>
      <c r="B9" s="175"/>
      <c r="C9" s="176"/>
      <c r="D9" s="176"/>
      <c r="E9" s="176"/>
      <c r="F9" s="176"/>
      <c r="G9" s="176"/>
      <c r="H9" s="176"/>
      <c r="I9" s="176"/>
      <c r="J9" s="176"/>
      <c r="K9" s="173"/>
      <c r="L9" s="173"/>
      <c r="M9" s="173"/>
      <c r="N9" s="173"/>
      <c r="O9" s="176"/>
      <c r="P9" s="176"/>
      <c r="Q9" s="176"/>
      <c r="R9" s="176"/>
      <c r="S9" s="176"/>
      <c r="T9" s="176"/>
      <c r="U9" s="176"/>
      <c r="V9" s="176"/>
      <c r="W9" s="173"/>
      <c r="X9" s="174"/>
      <c r="Y9" s="174"/>
      <c r="Z9" s="174"/>
      <c r="AA9" s="174"/>
      <c r="AB9" s="174"/>
      <c r="AC9" s="174"/>
    </row>
    <row r="10" spans="1:29" ht="13.5">
      <c r="A10" s="169" t="s">
        <v>193</v>
      </c>
      <c r="B10" s="170">
        <v>4255</v>
      </c>
      <c r="C10" s="172">
        <v>39643</v>
      </c>
      <c r="D10" s="172">
        <v>169895302</v>
      </c>
      <c r="E10" s="172">
        <v>152</v>
      </c>
      <c r="F10" s="172">
        <v>764</v>
      </c>
      <c r="G10" s="177">
        <v>8601475</v>
      </c>
      <c r="H10" s="172">
        <v>325</v>
      </c>
      <c r="I10" s="172">
        <v>1924</v>
      </c>
      <c r="J10" s="177">
        <v>12750558</v>
      </c>
      <c r="K10" s="172">
        <v>57</v>
      </c>
      <c r="L10" s="171"/>
      <c r="M10" s="171">
        <v>308</v>
      </c>
      <c r="N10" s="171">
        <v>1505450</v>
      </c>
      <c r="O10" s="171">
        <v>3509</v>
      </c>
      <c r="P10" s="171">
        <v>22898</v>
      </c>
      <c r="Q10" s="171">
        <v>158935881</v>
      </c>
      <c r="R10" s="171">
        <v>1239</v>
      </c>
      <c r="S10" s="171">
        <v>13176</v>
      </c>
      <c r="T10" s="171">
        <v>63449972</v>
      </c>
      <c r="U10" s="171">
        <v>2660</v>
      </c>
      <c r="V10" s="171">
        <v>78756</v>
      </c>
      <c r="W10" s="171">
        <v>35666203</v>
      </c>
      <c r="X10" s="174"/>
      <c r="Y10" s="174"/>
      <c r="Z10" s="174"/>
      <c r="AA10" s="174"/>
      <c r="AB10" s="174"/>
      <c r="AC10" s="174"/>
    </row>
    <row r="11" spans="1:29" ht="13.5">
      <c r="A11" s="178" t="s">
        <v>108</v>
      </c>
      <c r="B11" s="170">
        <v>4266</v>
      </c>
      <c r="C11" s="172">
        <v>39269</v>
      </c>
      <c r="D11" s="172">
        <v>164459701</v>
      </c>
      <c r="E11" s="172">
        <v>157</v>
      </c>
      <c r="F11" s="172">
        <v>715</v>
      </c>
      <c r="G11" s="177">
        <v>7992143</v>
      </c>
      <c r="H11" s="172">
        <v>324</v>
      </c>
      <c r="I11" s="172">
        <v>1860</v>
      </c>
      <c r="J11" s="177">
        <v>12431569</v>
      </c>
      <c r="K11" s="172">
        <v>50</v>
      </c>
      <c r="L11" s="171"/>
      <c r="M11" s="171">
        <v>233</v>
      </c>
      <c r="N11" s="171">
        <v>1185500</v>
      </c>
      <c r="O11" s="171">
        <v>3652</v>
      </c>
      <c r="P11" s="171">
        <v>23608</v>
      </c>
      <c r="Q11" s="171">
        <v>160970872</v>
      </c>
      <c r="R11" s="171">
        <v>1265</v>
      </c>
      <c r="S11" s="171">
        <v>8329</v>
      </c>
      <c r="T11" s="171">
        <v>64811210</v>
      </c>
      <c r="U11" s="171">
        <v>2664</v>
      </c>
      <c r="V11" s="171">
        <v>76035</v>
      </c>
      <c r="W11" s="171">
        <v>35039339</v>
      </c>
      <c r="X11" s="174"/>
      <c r="Y11" s="174"/>
      <c r="Z11" s="174"/>
      <c r="AA11" s="174"/>
      <c r="AB11" s="174"/>
      <c r="AC11" s="174"/>
    </row>
    <row r="12" spans="1:29" ht="13.5">
      <c r="A12" s="169" t="s">
        <v>109</v>
      </c>
      <c r="B12" s="170">
        <v>4382</v>
      </c>
      <c r="C12" s="172">
        <v>39879</v>
      </c>
      <c r="D12" s="172">
        <v>168872770</v>
      </c>
      <c r="E12" s="172">
        <v>157</v>
      </c>
      <c r="F12" s="172">
        <v>703</v>
      </c>
      <c r="G12" s="177">
        <v>7884576</v>
      </c>
      <c r="H12" s="172">
        <v>331</v>
      </c>
      <c r="I12" s="172">
        <v>1876</v>
      </c>
      <c r="J12" s="177">
        <v>12587742</v>
      </c>
      <c r="K12" s="172">
        <v>46</v>
      </c>
      <c r="L12" s="171"/>
      <c r="M12" s="171">
        <v>226</v>
      </c>
      <c r="N12" s="171">
        <v>1136700</v>
      </c>
      <c r="O12" s="171">
        <v>3717</v>
      </c>
      <c r="P12" s="171">
        <v>24885</v>
      </c>
      <c r="Q12" s="171">
        <v>164327631</v>
      </c>
      <c r="R12" s="171">
        <v>1270</v>
      </c>
      <c r="S12" s="171">
        <v>8235</v>
      </c>
      <c r="T12" s="171">
        <v>64679135</v>
      </c>
      <c r="U12" s="171">
        <v>2767</v>
      </c>
      <c r="V12" s="171">
        <v>82722</v>
      </c>
      <c r="W12" s="171">
        <v>36319302</v>
      </c>
      <c r="X12" s="174"/>
      <c r="Y12" s="174"/>
      <c r="Z12" s="174"/>
      <c r="AA12" s="174"/>
      <c r="AB12" s="174"/>
      <c r="AC12" s="174"/>
    </row>
    <row r="13" spans="1:29" ht="13.5">
      <c r="A13" s="169" t="s">
        <v>110</v>
      </c>
      <c r="B13" s="170">
        <v>4376</v>
      </c>
      <c r="C13" s="172">
        <v>40095</v>
      </c>
      <c r="D13" s="172">
        <v>170705941</v>
      </c>
      <c r="E13" s="172">
        <v>153</v>
      </c>
      <c r="F13" s="172">
        <v>740</v>
      </c>
      <c r="G13" s="177">
        <v>8209629</v>
      </c>
      <c r="H13" s="172">
        <v>330</v>
      </c>
      <c r="I13" s="172">
        <v>2003</v>
      </c>
      <c r="J13" s="177">
        <v>13418222</v>
      </c>
      <c r="K13" s="172">
        <v>54</v>
      </c>
      <c r="L13" s="171"/>
      <c r="M13" s="171">
        <v>267</v>
      </c>
      <c r="N13" s="171">
        <v>1323000</v>
      </c>
      <c r="O13" s="171">
        <v>3812</v>
      </c>
      <c r="P13" s="171">
        <v>24663</v>
      </c>
      <c r="Q13" s="171">
        <v>174066681</v>
      </c>
      <c r="R13" s="171">
        <v>1294</v>
      </c>
      <c r="S13" s="171">
        <v>9001</v>
      </c>
      <c r="T13" s="171">
        <v>70765652</v>
      </c>
      <c r="U13" s="171">
        <v>2817</v>
      </c>
      <c r="V13" s="171">
        <v>81192</v>
      </c>
      <c r="W13" s="171">
        <v>37515880</v>
      </c>
      <c r="X13" s="174"/>
      <c r="Y13" s="174"/>
      <c r="Z13" s="174"/>
      <c r="AA13" s="174"/>
      <c r="AB13" s="174"/>
      <c r="AC13" s="174"/>
    </row>
    <row r="14" spans="1:29" ht="13.5">
      <c r="A14" s="169" t="s">
        <v>111</v>
      </c>
      <c r="B14" s="170">
        <v>4404</v>
      </c>
      <c r="C14" s="172">
        <v>40814</v>
      </c>
      <c r="D14" s="172">
        <v>172209821</v>
      </c>
      <c r="E14" s="172">
        <v>139</v>
      </c>
      <c r="F14" s="172">
        <v>705</v>
      </c>
      <c r="G14" s="177">
        <v>7952175</v>
      </c>
      <c r="H14" s="172">
        <v>313</v>
      </c>
      <c r="I14" s="172">
        <v>1822</v>
      </c>
      <c r="J14" s="177">
        <v>12352360</v>
      </c>
      <c r="K14" s="172">
        <v>45</v>
      </c>
      <c r="L14" s="171"/>
      <c r="M14" s="171">
        <v>225</v>
      </c>
      <c r="N14" s="171">
        <v>1102500</v>
      </c>
      <c r="O14" s="171">
        <v>3793</v>
      </c>
      <c r="P14" s="171">
        <v>24524</v>
      </c>
      <c r="Q14" s="171">
        <v>173201345</v>
      </c>
      <c r="R14" s="171">
        <v>1296</v>
      </c>
      <c r="S14" s="171">
        <v>8878</v>
      </c>
      <c r="T14" s="171">
        <v>70081596</v>
      </c>
      <c r="U14" s="171">
        <v>2829</v>
      </c>
      <c r="V14" s="171">
        <v>84201</v>
      </c>
      <c r="W14" s="171">
        <v>38093976</v>
      </c>
      <c r="X14" s="174"/>
      <c r="Y14" s="174"/>
      <c r="Z14" s="174"/>
      <c r="AA14" s="174"/>
      <c r="AB14" s="174"/>
      <c r="AC14" s="174"/>
    </row>
    <row r="15" spans="1:29" ht="13.5">
      <c r="A15" s="169" t="s">
        <v>112</v>
      </c>
      <c r="B15" s="170">
        <v>4411</v>
      </c>
      <c r="C15" s="172">
        <v>41232</v>
      </c>
      <c r="D15" s="172">
        <v>172408005</v>
      </c>
      <c r="E15" s="172">
        <v>144</v>
      </c>
      <c r="F15" s="172">
        <v>765</v>
      </c>
      <c r="G15" s="177">
        <v>8511381</v>
      </c>
      <c r="H15" s="172">
        <v>340</v>
      </c>
      <c r="I15" s="172">
        <v>1960</v>
      </c>
      <c r="J15" s="177">
        <v>13449753</v>
      </c>
      <c r="K15" s="172">
        <v>52</v>
      </c>
      <c r="L15" s="171"/>
      <c r="M15" s="171">
        <v>234</v>
      </c>
      <c r="N15" s="171">
        <v>1147050</v>
      </c>
      <c r="O15" s="171">
        <v>3844</v>
      </c>
      <c r="P15" s="171">
        <v>25384</v>
      </c>
      <c r="Q15" s="171">
        <v>178083073</v>
      </c>
      <c r="R15" s="171">
        <v>1327</v>
      </c>
      <c r="S15" s="171">
        <v>9308</v>
      </c>
      <c r="T15" s="171">
        <v>73985562</v>
      </c>
      <c r="U15" s="171">
        <v>2864</v>
      </c>
      <c r="V15" s="171">
        <v>85577</v>
      </c>
      <c r="W15" s="171">
        <v>37637631</v>
      </c>
      <c r="X15" s="174"/>
      <c r="Y15" s="174"/>
      <c r="Z15" s="174"/>
      <c r="AA15" s="174"/>
      <c r="AB15" s="174"/>
      <c r="AC15" s="174"/>
    </row>
    <row r="16" spans="1:29" ht="13.5">
      <c r="A16" s="169" t="s">
        <v>113</v>
      </c>
      <c r="B16" s="170">
        <v>4569</v>
      </c>
      <c r="C16" s="172">
        <v>40751</v>
      </c>
      <c r="D16" s="172">
        <v>171430657</v>
      </c>
      <c r="E16" s="172">
        <v>151</v>
      </c>
      <c r="F16" s="172">
        <v>735</v>
      </c>
      <c r="G16" s="177">
        <v>8197758</v>
      </c>
      <c r="H16" s="172">
        <v>355</v>
      </c>
      <c r="I16" s="172">
        <v>1895</v>
      </c>
      <c r="J16" s="177">
        <v>12806838</v>
      </c>
      <c r="K16" s="172">
        <v>56</v>
      </c>
      <c r="L16" s="171"/>
      <c r="M16" s="171">
        <v>267</v>
      </c>
      <c r="N16" s="171">
        <v>1338750</v>
      </c>
      <c r="O16" s="171">
        <v>3941</v>
      </c>
      <c r="P16" s="171">
        <v>24723</v>
      </c>
      <c r="Q16" s="171">
        <v>176017867</v>
      </c>
      <c r="R16" s="171">
        <v>1363</v>
      </c>
      <c r="S16" s="171">
        <v>8903</v>
      </c>
      <c r="T16" s="171">
        <v>70151949</v>
      </c>
      <c r="U16" s="171">
        <v>2935</v>
      </c>
      <c r="V16" s="171">
        <v>84645</v>
      </c>
      <c r="W16" s="171">
        <v>38616957</v>
      </c>
      <c r="X16" s="174"/>
      <c r="Y16" s="174"/>
      <c r="Z16" s="174"/>
      <c r="AA16" s="174"/>
      <c r="AB16" s="174"/>
      <c r="AC16" s="174"/>
    </row>
    <row r="17" spans="1:29" ht="13.5">
      <c r="A17" s="169" t="s">
        <v>114</v>
      </c>
      <c r="B17" s="170">
        <v>4544</v>
      </c>
      <c r="C17" s="172">
        <v>41094</v>
      </c>
      <c r="D17" s="172">
        <v>171198002</v>
      </c>
      <c r="E17" s="172">
        <v>152</v>
      </c>
      <c r="F17" s="172">
        <v>79</v>
      </c>
      <c r="G17" s="177">
        <v>7959375</v>
      </c>
      <c r="H17" s="172">
        <v>336</v>
      </c>
      <c r="I17" s="172">
        <v>1843</v>
      </c>
      <c r="J17" s="177">
        <v>12443193</v>
      </c>
      <c r="K17" s="172">
        <v>55</v>
      </c>
      <c r="L17" s="171"/>
      <c r="M17" s="171">
        <v>280</v>
      </c>
      <c r="N17" s="171">
        <v>1395450</v>
      </c>
      <c r="O17" s="171">
        <v>3988</v>
      </c>
      <c r="P17" s="171">
        <v>25629</v>
      </c>
      <c r="Q17" s="171">
        <v>178791113</v>
      </c>
      <c r="R17" s="171">
        <v>1368</v>
      </c>
      <c r="S17" s="171">
        <v>9442</v>
      </c>
      <c r="T17" s="171">
        <v>72536562</v>
      </c>
      <c r="U17" s="171">
        <v>2940</v>
      </c>
      <c r="V17" s="171">
        <v>87103</v>
      </c>
      <c r="W17" s="171">
        <v>38892573</v>
      </c>
      <c r="X17" s="174"/>
      <c r="Y17" s="174"/>
      <c r="Z17" s="174"/>
      <c r="AA17" s="174"/>
      <c r="AB17" s="174"/>
      <c r="AC17" s="174"/>
    </row>
    <row r="18" spans="1:29" ht="13.5">
      <c r="A18" s="169" t="s">
        <v>115</v>
      </c>
      <c r="B18" s="170">
        <v>5435</v>
      </c>
      <c r="C18" s="172">
        <v>48310</v>
      </c>
      <c r="D18" s="172">
        <v>197047916</v>
      </c>
      <c r="E18" s="172">
        <v>200</v>
      </c>
      <c r="F18" s="172">
        <v>959</v>
      </c>
      <c r="G18" s="177">
        <v>10703250</v>
      </c>
      <c r="H18" s="172">
        <v>414</v>
      </c>
      <c r="I18" s="172">
        <v>2298</v>
      </c>
      <c r="J18" s="177">
        <v>15973344</v>
      </c>
      <c r="K18" s="172">
        <v>80</v>
      </c>
      <c r="L18" s="171"/>
      <c r="M18" s="171">
        <v>385</v>
      </c>
      <c r="N18" s="171">
        <v>1919250</v>
      </c>
      <c r="O18" s="171">
        <v>4912</v>
      </c>
      <c r="P18" s="171">
        <v>30149</v>
      </c>
      <c r="Q18" s="171">
        <v>209794099</v>
      </c>
      <c r="R18" s="171">
        <v>1746</v>
      </c>
      <c r="S18" s="171">
        <v>11821</v>
      </c>
      <c r="T18" s="171">
        <v>95259247</v>
      </c>
      <c r="U18" s="171">
        <v>3646</v>
      </c>
      <c r="V18" s="171">
        <v>103268</v>
      </c>
      <c r="W18" s="171">
        <v>48303549</v>
      </c>
      <c r="X18" s="174"/>
      <c r="Y18" s="174"/>
      <c r="Z18" s="174"/>
      <c r="AA18" s="174"/>
      <c r="AB18" s="174"/>
      <c r="AC18" s="174"/>
    </row>
    <row r="19" spans="1:29" ht="13.5">
      <c r="A19" s="169" t="s">
        <v>194</v>
      </c>
      <c r="B19" s="170">
        <v>5400</v>
      </c>
      <c r="C19" s="171">
        <v>47807</v>
      </c>
      <c r="D19" s="172">
        <v>196647709</v>
      </c>
      <c r="E19" s="172">
        <v>191</v>
      </c>
      <c r="F19" s="172">
        <v>907</v>
      </c>
      <c r="G19" s="177">
        <v>10169482</v>
      </c>
      <c r="H19" s="171">
        <v>414</v>
      </c>
      <c r="I19" s="171">
        <v>2284</v>
      </c>
      <c r="J19" s="177">
        <v>15822459</v>
      </c>
      <c r="K19" s="171">
        <v>79</v>
      </c>
      <c r="L19" s="171"/>
      <c r="M19" s="171">
        <v>387</v>
      </c>
      <c r="N19" s="171">
        <v>1886256</v>
      </c>
      <c r="O19" s="171">
        <v>4854</v>
      </c>
      <c r="P19" s="171">
        <v>29516</v>
      </c>
      <c r="Q19" s="171">
        <v>205895890</v>
      </c>
      <c r="R19" s="171">
        <v>1931</v>
      </c>
      <c r="S19" s="171">
        <v>12727</v>
      </c>
      <c r="T19" s="171">
        <v>96348083</v>
      </c>
      <c r="U19" s="171">
        <v>3599</v>
      </c>
      <c r="V19" s="171">
        <v>105631</v>
      </c>
      <c r="W19" s="171">
        <v>47510682</v>
      </c>
      <c r="X19" s="174"/>
      <c r="Y19" s="174"/>
      <c r="Z19" s="174"/>
      <c r="AA19" s="174"/>
      <c r="AB19" s="174"/>
      <c r="AC19" s="174"/>
    </row>
    <row r="20" spans="1:29" ht="14.25">
      <c r="A20" s="162" t="s">
        <v>116</v>
      </c>
      <c r="B20" s="170">
        <v>5377</v>
      </c>
      <c r="C20" s="171">
        <v>44140</v>
      </c>
      <c r="D20" s="172">
        <v>180476033</v>
      </c>
      <c r="E20" s="171">
        <v>198</v>
      </c>
      <c r="F20" s="171">
        <v>795</v>
      </c>
      <c r="G20" s="177">
        <v>8871232</v>
      </c>
      <c r="H20" s="171">
        <v>396</v>
      </c>
      <c r="I20" s="171">
        <v>1997</v>
      </c>
      <c r="J20" s="177">
        <v>14130153</v>
      </c>
      <c r="K20" s="171">
        <v>72</v>
      </c>
      <c r="L20" s="171"/>
      <c r="M20" s="171">
        <v>349</v>
      </c>
      <c r="N20" s="171">
        <v>1775898</v>
      </c>
      <c r="O20" s="171">
        <v>4803</v>
      </c>
      <c r="P20" s="171">
        <v>27904</v>
      </c>
      <c r="Q20" s="171">
        <v>196408735</v>
      </c>
      <c r="R20" s="179">
        <v>1772</v>
      </c>
      <c r="S20" s="179">
        <v>11279</v>
      </c>
      <c r="T20" s="179">
        <v>87626776</v>
      </c>
      <c r="U20" s="171">
        <v>3580</v>
      </c>
      <c r="V20" s="171">
        <v>104022</v>
      </c>
      <c r="W20" s="171">
        <v>47163933</v>
      </c>
      <c r="X20" s="174"/>
      <c r="Y20" s="174"/>
      <c r="Z20" s="174"/>
      <c r="AA20" s="174"/>
      <c r="AB20" s="174"/>
      <c r="AC20" s="174"/>
    </row>
    <row r="21" spans="1:29" ht="13.5">
      <c r="A21" s="162" t="s">
        <v>117</v>
      </c>
      <c r="B21" s="170">
        <v>5096</v>
      </c>
      <c r="C21" s="171">
        <v>43029</v>
      </c>
      <c r="D21" s="172">
        <v>167087681</v>
      </c>
      <c r="E21" s="171">
        <v>185</v>
      </c>
      <c r="F21" s="171">
        <v>801</v>
      </c>
      <c r="G21" s="177">
        <v>8870625</v>
      </c>
      <c r="H21" s="171">
        <v>390</v>
      </c>
      <c r="I21" s="171">
        <v>2127</v>
      </c>
      <c r="J21" s="177">
        <v>14290524</v>
      </c>
      <c r="K21" s="171">
        <v>50</v>
      </c>
      <c r="L21" s="171"/>
      <c r="M21" s="171">
        <v>236</v>
      </c>
      <c r="N21" s="171">
        <v>1204200</v>
      </c>
      <c r="O21" s="171">
        <v>4660</v>
      </c>
      <c r="P21" s="171">
        <v>27252</v>
      </c>
      <c r="Q21" s="171">
        <v>194217407</v>
      </c>
      <c r="R21" s="171">
        <v>1723</v>
      </c>
      <c r="S21" s="171">
        <v>10819</v>
      </c>
      <c r="T21" s="171">
        <v>84771888</v>
      </c>
      <c r="U21" s="171">
        <v>3423</v>
      </c>
      <c r="V21" s="171">
        <v>89188</v>
      </c>
      <c r="W21" s="171">
        <v>45285390</v>
      </c>
      <c r="X21" s="174"/>
      <c r="Y21" s="174"/>
      <c r="Z21" s="174"/>
      <c r="AA21" s="174"/>
      <c r="AB21" s="174"/>
      <c r="AC21" s="174"/>
    </row>
    <row r="22" spans="1:23" ht="6" customHeight="1" thickBot="1">
      <c r="A22" s="180"/>
      <c r="B22" s="181"/>
      <c r="C22" s="182"/>
      <c r="D22" s="183"/>
      <c r="E22" s="184"/>
      <c r="F22" s="184"/>
      <c r="G22" s="182"/>
      <c r="H22" s="184"/>
      <c r="I22" s="183"/>
      <c r="J22" s="183"/>
      <c r="K22" s="184"/>
      <c r="L22" s="185"/>
      <c r="M22" s="184"/>
      <c r="N22" s="183"/>
      <c r="O22" s="183"/>
      <c r="P22" s="183"/>
      <c r="Q22" s="183"/>
      <c r="R22" s="184"/>
      <c r="S22" s="183"/>
      <c r="T22" s="183"/>
      <c r="U22" s="184"/>
      <c r="V22" s="183"/>
      <c r="W22" s="183"/>
    </row>
    <row r="23" spans="1:23" ht="17.25" customHeight="1">
      <c r="A23" s="493" t="s">
        <v>178</v>
      </c>
      <c r="B23" s="483" t="s">
        <v>163</v>
      </c>
      <c r="C23" s="484"/>
      <c r="D23" s="484"/>
      <c r="E23" s="484"/>
      <c r="F23" s="484"/>
      <c r="G23" s="484"/>
      <c r="H23" s="484"/>
      <c r="I23" s="484"/>
      <c r="J23" s="484"/>
      <c r="K23" s="484"/>
      <c r="L23" s="390"/>
      <c r="M23" s="158"/>
      <c r="N23" s="159" t="s">
        <v>164</v>
      </c>
      <c r="O23" s="158"/>
      <c r="P23" s="158"/>
      <c r="Q23" s="158"/>
      <c r="R23" s="160"/>
      <c r="S23" s="160"/>
      <c r="T23" s="160"/>
      <c r="U23" s="160"/>
      <c r="V23" s="160"/>
      <c r="W23" s="160"/>
    </row>
    <row r="24" spans="1:49" ht="17.25" customHeight="1">
      <c r="A24" s="481"/>
      <c r="B24" s="475" t="s">
        <v>179</v>
      </c>
      <c r="C24" s="476"/>
      <c r="D24" s="477"/>
      <c r="E24" s="475" t="s">
        <v>180</v>
      </c>
      <c r="F24" s="476"/>
      <c r="G24" s="477"/>
      <c r="H24" s="475" t="s">
        <v>181</v>
      </c>
      <c r="I24" s="476"/>
      <c r="J24" s="477"/>
      <c r="K24" s="165" t="s">
        <v>195</v>
      </c>
      <c r="L24" s="392"/>
      <c r="M24" s="479" t="s">
        <v>196</v>
      </c>
      <c r="N24" s="480"/>
      <c r="O24" s="475" t="s">
        <v>197</v>
      </c>
      <c r="P24" s="476"/>
      <c r="Q24" s="477"/>
      <c r="R24" s="475" t="s">
        <v>198</v>
      </c>
      <c r="S24" s="476"/>
      <c r="T24" s="477"/>
      <c r="U24" s="475" t="s">
        <v>182</v>
      </c>
      <c r="V24" s="476"/>
      <c r="W24" s="47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</row>
    <row r="25" spans="1:23" ht="15" customHeight="1">
      <c r="A25" s="481"/>
      <c r="B25" s="487" t="s">
        <v>173</v>
      </c>
      <c r="C25" s="163" t="s">
        <v>174</v>
      </c>
      <c r="D25" s="487" t="s">
        <v>175</v>
      </c>
      <c r="E25" s="487" t="s">
        <v>173</v>
      </c>
      <c r="F25" s="163" t="s">
        <v>174</v>
      </c>
      <c r="G25" s="487" t="s">
        <v>175</v>
      </c>
      <c r="H25" s="487" t="s">
        <v>173</v>
      </c>
      <c r="I25" s="163" t="s">
        <v>174</v>
      </c>
      <c r="J25" s="487" t="s">
        <v>175</v>
      </c>
      <c r="K25" s="485" t="s">
        <v>173</v>
      </c>
      <c r="L25" s="390"/>
      <c r="M25" s="164" t="s">
        <v>174</v>
      </c>
      <c r="N25" s="487" t="s">
        <v>175</v>
      </c>
      <c r="O25" s="487" t="s">
        <v>173</v>
      </c>
      <c r="P25" s="163" t="s">
        <v>174</v>
      </c>
      <c r="Q25" s="487" t="s">
        <v>175</v>
      </c>
      <c r="R25" s="487" t="s">
        <v>173</v>
      </c>
      <c r="S25" s="187" t="s">
        <v>174</v>
      </c>
      <c r="T25" s="487" t="s">
        <v>175</v>
      </c>
      <c r="U25" s="487" t="s">
        <v>173</v>
      </c>
      <c r="V25" s="163" t="s">
        <v>174</v>
      </c>
      <c r="W25" s="485" t="s">
        <v>175</v>
      </c>
    </row>
    <row r="26" spans="1:23" ht="15" customHeight="1">
      <c r="A26" s="482"/>
      <c r="B26" s="474"/>
      <c r="C26" s="165" t="s">
        <v>176</v>
      </c>
      <c r="D26" s="474"/>
      <c r="E26" s="474"/>
      <c r="F26" s="165" t="s">
        <v>176</v>
      </c>
      <c r="G26" s="474"/>
      <c r="H26" s="474"/>
      <c r="I26" s="165" t="s">
        <v>176</v>
      </c>
      <c r="J26" s="474"/>
      <c r="K26" s="486"/>
      <c r="L26" s="390"/>
      <c r="M26" s="166" t="s">
        <v>176</v>
      </c>
      <c r="N26" s="474"/>
      <c r="O26" s="474"/>
      <c r="P26" s="165" t="s">
        <v>176</v>
      </c>
      <c r="Q26" s="474"/>
      <c r="R26" s="478"/>
      <c r="S26" s="166" t="s">
        <v>176</v>
      </c>
      <c r="T26" s="478"/>
      <c r="U26" s="474"/>
      <c r="V26" s="165" t="s">
        <v>176</v>
      </c>
      <c r="W26" s="486"/>
    </row>
    <row r="27" spans="1:22" ht="6" customHeight="1">
      <c r="A27" s="154"/>
      <c r="B27" s="188"/>
      <c r="C27" s="162"/>
      <c r="D27" s="168"/>
      <c r="E27" s="154"/>
      <c r="F27" s="162"/>
      <c r="G27" s="154"/>
      <c r="H27" s="154"/>
      <c r="I27" s="162"/>
      <c r="J27" s="154"/>
      <c r="M27" s="189"/>
      <c r="N27" s="154"/>
      <c r="O27" s="154"/>
      <c r="P27" s="162"/>
      <c r="Q27" s="190"/>
      <c r="R27" s="154"/>
      <c r="S27" s="169"/>
      <c r="T27" s="191"/>
      <c r="U27" s="154"/>
      <c r="V27" s="162"/>
    </row>
    <row r="28" spans="1:29" ht="13.5">
      <c r="A28" s="169" t="s">
        <v>177</v>
      </c>
      <c r="B28" s="170">
        <f aca="true" t="shared" si="2" ref="B28:K28">SUM(B30:B41)</f>
        <v>8049</v>
      </c>
      <c r="C28" s="171">
        <f t="shared" si="2"/>
        <v>104917</v>
      </c>
      <c r="D28" s="171">
        <f t="shared" si="2"/>
        <v>907458707</v>
      </c>
      <c r="E28" s="171">
        <f t="shared" si="2"/>
        <v>847</v>
      </c>
      <c r="F28" s="171">
        <f t="shared" si="2"/>
        <v>6794</v>
      </c>
      <c r="G28" s="171">
        <f t="shared" si="2"/>
        <v>64200666</v>
      </c>
      <c r="H28" s="172">
        <f t="shared" si="2"/>
        <v>6917</v>
      </c>
      <c r="I28" s="172">
        <f t="shared" si="2"/>
        <v>14446</v>
      </c>
      <c r="J28" s="172">
        <f t="shared" si="2"/>
        <v>63119645</v>
      </c>
      <c r="K28" s="172">
        <f t="shared" si="2"/>
        <v>6477</v>
      </c>
      <c r="L28" s="171"/>
      <c r="M28" s="172">
        <f>SUM(M30:M41)</f>
        <v>194497</v>
      </c>
      <c r="N28" s="172">
        <f>SUM(N30:N41)</f>
        <v>1442048432</v>
      </c>
      <c r="O28" s="172">
        <f>SUM(O30:O41)</f>
        <v>3960</v>
      </c>
      <c r="P28" s="172">
        <f>SUM(P30:P41)</f>
        <v>111283</v>
      </c>
      <c r="Q28" s="171">
        <f>SUM(Q30:Q41)</f>
        <v>616776733</v>
      </c>
      <c r="R28" s="192">
        <v>9858</v>
      </c>
      <c r="S28" s="193" t="s">
        <v>183</v>
      </c>
      <c r="T28" s="194">
        <v>274657180</v>
      </c>
      <c r="U28" s="172">
        <f>SUM(U30:U41)</f>
        <v>101003</v>
      </c>
      <c r="V28" s="177" t="s">
        <v>199</v>
      </c>
      <c r="W28" s="172">
        <f>SUM(W30:W41)</f>
        <v>848151846</v>
      </c>
      <c r="X28" s="174"/>
      <c r="Y28" s="174"/>
      <c r="Z28" s="174"/>
      <c r="AA28" s="174"/>
      <c r="AB28" s="174"/>
      <c r="AC28" s="174"/>
    </row>
    <row r="29" spans="2:23" ht="6" customHeight="1">
      <c r="B29" s="175"/>
      <c r="C29" s="176"/>
      <c r="D29" s="176"/>
      <c r="E29" s="176"/>
      <c r="F29" s="176"/>
      <c r="G29" s="176"/>
      <c r="H29" s="176"/>
      <c r="I29" s="176"/>
      <c r="J29" s="176"/>
      <c r="K29" s="173"/>
      <c r="L29" s="173"/>
      <c r="M29" s="195"/>
      <c r="N29" s="173"/>
      <c r="O29" s="176"/>
      <c r="P29" s="176"/>
      <c r="Q29" s="173"/>
      <c r="R29" s="196"/>
      <c r="S29" s="197"/>
      <c r="T29" s="197"/>
      <c r="U29" s="176"/>
      <c r="V29" s="176"/>
      <c r="W29" s="173"/>
    </row>
    <row r="30" spans="1:23" ht="13.5">
      <c r="A30" s="169" t="s">
        <v>200</v>
      </c>
      <c r="B30" s="170">
        <v>603</v>
      </c>
      <c r="C30" s="172">
        <v>7996</v>
      </c>
      <c r="D30" s="172">
        <v>74375542</v>
      </c>
      <c r="E30" s="172">
        <v>67</v>
      </c>
      <c r="F30" s="172">
        <v>509</v>
      </c>
      <c r="G30" s="172">
        <v>5169717</v>
      </c>
      <c r="H30" s="172">
        <v>482</v>
      </c>
      <c r="I30" s="172">
        <v>988</v>
      </c>
      <c r="J30" s="172">
        <v>4326660</v>
      </c>
      <c r="K30" s="177">
        <v>491</v>
      </c>
      <c r="L30" s="177"/>
      <c r="M30" s="177">
        <v>14300</v>
      </c>
      <c r="N30" s="177">
        <v>108898361</v>
      </c>
      <c r="O30" s="177">
        <v>256</v>
      </c>
      <c r="P30" s="177">
        <v>7259</v>
      </c>
      <c r="Q30" s="177">
        <v>38911258</v>
      </c>
      <c r="R30" s="193" t="s">
        <v>183</v>
      </c>
      <c r="S30" s="193" t="s">
        <v>183</v>
      </c>
      <c r="T30" s="193" t="s">
        <v>183</v>
      </c>
      <c r="U30" s="177">
        <v>7500</v>
      </c>
      <c r="V30" s="177" t="s">
        <v>199</v>
      </c>
      <c r="W30" s="171">
        <v>60705820</v>
      </c>
    </row>
    <row r="31" spans="1:23" ht="13.5">
      <c r="A31" s="178" t="s">
        <v>108</v>
      </c>
      <c r="B31" s="170">
        <v>615</v>
      </c>
      <c r="C31" s="172">
        <v>7512</v>
      </c>
      <c r="D31" s="172">
        <v>70825456</v>
      </c>
      <c r="E31" s="172">
        <v>66</v>
      </c>
      <c r="F31" s="172">
        <v>513</v>
      </c>
      <c r="G31" s="172">
        <v>5253158</v>
      </c>
      <c r="H31" s="172">
        <v>476</v>
      </c>
      <c r="I31" s="172">
        <v>966</v>
      </c>
      <c r="J31" s="172">
        <v>4225390</v>
      </c>
      <c r="K31" s="177">
        <v>480</v>
      </c>
      <c r="L31" s="177"/>
      <c r="M31" s="177">
        <v>14014</v>
      </c>
      <c r="N31" s="177">
        <v>105716622</v>
      </c>
      <c r="O31" s="177">
        <v>277</v>
      </c>
      <c r="P31" s="177">
        <v>7536</v>
      </c>
      <c r="Q31" s="177">
        <v>40876323</v>
      </c>
      <c r="R31" s="193" t="s">
        <v>183</v>
      </c>
      <c r="S31" s="193" t="s">
        <v>183</v>
      </c>
      <c r="T31" s="193" t="s">
        <v>183</v>
      </c>
      <c r="U31" s="177">
        <v>7602</v>
      </c>
      <c r="V31" s="177" t="s">
        <v>199</v>
      </c>
      <c r="W31" s="171">
        <v>64454012</v>
      </c>
    </row>
    <row r="32" spans="1:23" ht="13.5">
      <c r="A32" s="169" t="s">
        <v>109</v>
      </c>
      <c r="B32" s="170">
        <v>635</v>
      </c>
      <c r="C32" s="172">
        <v>8109</v>
      </c>
      <c r="D32" s="172">
        <v>75935349</v>
      </c>
      <c r="E32" s="172">
        <v>58</v>
      </c>
      <c r="F32" s="172">
        <v>453</v>
      </c>
      <c r="G32" s="172">
        <v>4650354</v>
      </c>
      <c r="H32" s="172">
        <v>492</v>
      </c>
      <c r="I32" s="172">
        <v>1044</v>
      </c>
      <c r="J32" s="172">
        <v>4362485</v>
      </c>
      <c r="K32" s="177">
        <v>494</v>
      </c>
      <c r="L32" s="177"/>
      <c r="M32" s="177">
        <v>15015</v>
      </c>
      <c r="N32" s="177">
        <v>111519773</v>
      </c>
      <c r="O32" s="177">
        <v>282</v>
      </c>
      <c r="P32" s="177">
        <v>7990</v>
      </c>
      <c r="Q32" s="177">
        <v>43131711</v>
      </c>
      <c r="R32" s="193" t="s">
        <v>183</v>
      </c>
      <c r="S32" s="193" t="s">
        <v>183</v>
      </c>
      <c r="T32" s="193" t="s">
        <v>183</v>
      </c>
      <c r="U32" s="177">
        <v>7700</v>
      </c>
      <c r="V32" s="177" t="s">
        <v>199</v>
      </c>
      <c r="W32" s="171">
        <v>65239669</v>
      </c>
    </row>
    <row r="33" spans="1:23" ht="13.5">
      <c r="A33" s="169" t="s">
        <v>110</v>
      </c>
      <c r="B33" s="170">
        <v>612</v>
      </c>
      <c r="C33" s="172">
        <v>7928</v>
      </c>
      <c r="D33" s="172">
        <v>74521738</v>
      </c>
      <c r="E33" s="172">
        <v>60</v>
      </c>
      <c r="F33" s="172">
        <v>484</v>
      </c>
      <c r="G33" s="172">
        <v>4920394</v>
      </c>
      <c r="H33" s="172">
        <v>536</v>
      </c>
      <c r="I33" s="172">
        <v>1156</v>
      </c>
      <c r="J33" s="172">
        <v>5087980</v>
      </c>
      <c r="K33" s="171">
        <v>499</v>
      </c>
      <c r="L33" s="171"/>
      <c r="M33" s="177">
        <v>14427</v>
      </c>
      <c r="N33" s="177">
        <v>107672704</v>
      </c>
      <c r="O33" s="177">
        <v>282</v>
      </c>
      <c r="P33" s="177">
        <v>7868</v>
      </c>
      <c r="Q33" s="177">
        <v>42596631</v>
      </c>
      <c r="R33" s="193" t="s">
        <v>183</v>
      </c>
      <c r="S33" s="193" t="s">
        <v>183</v>
      </c>
      <c r="T33" s="193" t="s">
        <v>183</v>
      </c>
      <c r="U33" s="177">
        <v>7689</v>
      </c>
      <c r="V33" s="177" t="s">
        <v>199</v>
      </c>
      <c r="W33" s="171">
        <v>65307200</v>
      </c>
    </row>
    <row r="34" spans="1:23" ht="13.5">
      <c r="A34" s="169" t="s">
        <v>111</v>
      </c>
      <c r="B34" s="170">
        <v>651</v>
      </c>
      <c r="C34" s="172">
        <v>9089</v>
      </c>
      <c r="D34" s="172">
        <v>80496566</v>
      </c>
      <c r="E34" s="172">
        <v>57</v>
      </c>
      <c r="F34" s="172">
        <v>480</v>
      </c>
      <c r="G34" s="172">
        <v>4809011</v>
      </c>
      <c r="H34" s="172">
        <v>537</v>
      </c>
      <c r="I34" s="172">
        <v>1124</v>
      </c>
      <c r="J34" s="172">
        <v>5013630</v>
      </c>
      <c r="K34" s="171">
        <v>517</v>
      </c>
      <c r="L34" s="171"/>
      <c r="M34" s="177">
        <v>15374</v>
      </c>
      <c r="N34" s="177">
        <v>117746668</v>
      </c>
      <c r="O34" s="177">
        <v>278</v>
      </c>
      <c r="P34" s="177">
        <v>8087</v>
      </c>
      <c r="Q34" s="177">
        <v>44101935</v>
      </c>
      <c r="R34" s="193" t="s">
        <v>183</v>
      </c>
      <c r="S34" s="193" t="s">
        <v>183</v>
      </c>
      <c r="T34" s="193" t="s">
        <v>183</v>
      </c>
      <c r="U34" s="177">
        <v>7781</v>
      </c>
      <c r="V34" s="177" t="s">
        <v>199</v>
      </c>
      <c r="W34" s="171">
        <v>65354162</v>
      </c>
    </row>
    <row r="35" spans="1:23" ht="13.5">
      <c r="A35" s="169" t="s">
        <v>112</v>
      </c>
      <c r="B35" s="170">
        <v>658</v>
      </c>
      <c r="C35" s="172">
        <v>8536</v>
      </c>
      <c r="D35" s="172">
        <v>79723418</v>
      </c>
      <c r="E35" s="172">
        <v>67</v>
      </c>
      <c r="F35" s="172">
        <v>511</v>
      </c>
      <c r="G35" s="172">
        <v>4996809</v>
      </c>
      <c r="H35" s="172">
        <v>538</v>
      </c>
      <c r="I35" s="172">
        <v>1149</v>
      </c>
      <c r="J35" s="172">
        <v>4991940</v>
      </c>
      <c r="K35" s="171">
        <v>523</v>
      </c>
      <c r="L35" s="171"/>
      <c r="M35" s="177">
        <v>15652</v>
      </c>
      <c r="N35" s="177">
        <v>117303781</v>
      </c>
      <c r="O35" s="177">
        <v>313</v>
      </c>
      <c r="P35" s="177">
        <v>8925</v>
      </c>
      <c r="Q35" s="177">
        <v>49221459</v>
      </c>
      <c r="R35" s="193" t="s">
        <v>183</v>
      </c>
      <c r="S35" s="193" t="s">
        <v>183</v>
      </c>
      <c r="T35" s="193" t="s">
        <v>183</v>
      </c>
      <c r="U35" s="177">
        <v>7917</v>
      </c>
      <c r="V35" s="177" t="s">
        <v>199</v>
      </c>
      <c r="W35" s="171">
        <v>67069362</v>
      </c>
    </row>
    <row r="36" spans="1:23" ht="13.5">
      <c r="A36" s="169" t="s">
        <v>113</v>
      </c>
      <c r="B36" s="170">
        <v>660</v>
      </c>
      <c r="C36" s="172">
        <v>8338</v>
      </c>
      <c r="D36" s="172">
        <v>79070804</v>
      </c>
      <c r="E36" s="172">
        <v>67</v>
      </c>
      <c r="F36" s="172">
        <v>466</v>
      </c>
      <c r="G36" s="172">
        <v>4811940</v>
      </c>
      <c r="H36" s="172">
        <v>508</v>
      </c>
      <c r="I36" s="172">
        <v>1077</v>
      </c>
      <c r="J36" s="172">
        <v>4704480</v>
      </c>
      <c r="K36" s="171">
        <v>513</v>
      </c>
      <c r="L36" s="171"/>
      <c r="M36" s="177">
        <v>15340</v>
      </c>
      <c r="N36" s="177">
        <v>114537801</v>
      </c>
      <c r="O36" s="177">
        <v>307</v>
      </c>
      <c r="P36" s="177">
        <v>8608</v>
      </c>
      <c r="Q36" s="177">
        <v>47148372</v>
      </c>
      <c r="R36" s="193" t="s">
        <v>183</v>
      </c>
      <c r="S36" s="193" t="s">
        <v>183</v>
      </c>
      <c r="T36" s="193" t="s">
        <v>183</v>
      </c>
      <c r="U36" s="177">
        <v>8036</v>
      </c>
      <c r="V36" s="177" t="s">
        <v>199</v>
      </c>
      <c r="W36" s="171">
        <v>68417778</v>
      </c>
    </row>
    <row r="37" spans="1:23" ht="13.5">
      <c r="A37" s="169" t="s">
        <v>114</v>
      </c>
      <c r="B37" s="170">
        <v>618</v>
      </c>
      <c r="C37" s="172">
        <v>8154</v>
      </c>
      <c r="D37" s="172">
        <v>65868031</v>
      </c>
      <c r="E37" s="172">
        <v>58</v>
      </c>
      <c r="F37" s="172">
        <v>421</v>
      </c>
      <c r="G37" s="172">
        <v>3658714</v>
      </c>
      <c r="H37" s="172">
        <v>561</v>
      </c>
      <c r="I37" s="172">
        <v>1168</v>
      </c>
      <c r="J37" s="172">
        <v>5022490</v>
      </c>
      <c r="K37" s="171">
        <v>523</v>
      </c>
      <c r="L37" s="171"/>
      <c r="M37" s="177">
        <v>15961</v>
      </c>
      <c r="N37" s="177">
        <v>119069945</v>
      </c>
      <c r="O37" s="177">
        <v>327</v>
      </c>
      <c r="P37" s="177">
        <v>9422</v>
      </c>
      <c r="Q37" s="177">
        <v>52050942</v>
      </c>
      <c r="R37" s="192">
        <v>1574</v>
      </c>
      <c r="S37" s="193" t="s">
        <v>183</v>
      </c>
      <c r="T37" s="194">
        <v>46371580</v>
      </c>
      <c r="U37" s="177">
        <v>8086</v>
      </c>
      <c r="V37" s="177" t="s">
        <v>199</v>
      </c>
      <c r="W37" s="171">
        <v>68893029</v>
      </c>
    </row>
    <row r="38" spans="1:23" ht="13.5">
      <c r="A38" s="169" t="s">
        <v>115</v>
      </c>
      <c r="B38" s="170">
        <v>771</v>
      </c>
      <c r="C38" s="172">
        <v>9740</v>
      </c>
      <c r="D38" s="172">
        <v>78057981</v>
      </c>
      <c r="E38" s="172">
        <v>96</v>
      </c>
      <c r="F38" s="172">
        <v>820</v>
      </c>
      <c r="G38" s="172">
        <v>7168494</v>
      </c>
      <c r="H38" s="172">
        <v>670</v>
      </c>
      <c r="I38" s="172">
        <v>1361</v>
      </c>
      <c r="J38" s="172">
        <v>5919570</v>
      </c>
      <c r="K38" s="171">
        <v>613</v>
      </c>
      <c r="L38" s="171"/>
      <c r="M38" s="177">
        <v>18012</v>
      </c>
      <c r="N38" s="177">
        <v>136289352</v>
      </c>
      <c r="O38" s="177">
        <v>392</v>
      </c>
      <c r="P38" s="177">
        <v>10903</v>
      </c>
      <c r="Q38" s="177">
        <v>61927821</v>
      </c>
      <c r="R38" s="192">
        <v>2019</v>
      </c>
      <c r="S38" s="193" t="s">
        <v>183</v>
      </c>
      <c r="T38" s="194">
        <v>56796130</v>
      </c>
      <c r="U38" s="177">
        <v>9686</v>
      </c>
      <c r="V38" s="177" t="s">
        <v>199</v>
      </c>
      <c r="W38" s="171">
        <v>78453652</v>
      </c>
    </row>
    <row r="39" spans="1:23" ht="13.5">
      <c r="A39" s="169" t="s">
        <v>201</v>
      </c>
      <c r="B39" s="170">
        <v>764</v>
      </c>
      <c r="C39" s="172">
        <v>10023</v>
      </c>
      <c r="D39" s="172">
        <v>78000373</v>
      </c>
      <c r="E39" s="172">
        <v>87</v>
      </c>
      <c r="F39" s="172">
        <v>749</v>
      </c>
      <c r="G39" s="172">
        <v>6631417</v>
      </c>
      <c r="H39" s="172">
        <v>636</v>
      </c>
      <c r="I39" s="172">
        <v>1368</v>
      </c>
      <c r="J39" s="172">
        <v>6030090</v>
      </c>
      <c r="K39" s="171">
        <v>617</v>
      </c>
      <c r="L39" s="171"/>
      <c r="M39" s="177">
        <v>21015</v>
      </c>
      <c r="N39" s="177">
        <v>139640188</v>
      </c>
      <c r="O39" s="177">
        <v>407</v>
      </c>
      <c r="P39" s="177">
        <v>11749</v>
      </c>
      <c r="Q39" s="177">
        <v>66378807</v>
      </c>
      <c r="R39" s="192">
        <v>2073</v>
      </c>
      <c r="S39" s="193" t="s">
        <v>183</v>
      </c>
      <c r="T39" s="194">
        <v>58858210</v>
      </c>
      <c r="U39" s="177">
        <v>9763</v>
      </c>
      <c r="V39" s="177" t="s">
        <v>199</v>
      </c>
      <c r="W39" s="171">
        <v>81607792</v>
      </c>
    </row>
    <row r="40" spans="1:23" ht="13.5">
      <c r="A40" s="162" t="s">
        <v>116</v>
      </c>
      <c r="B40" s="170">
        <v>741</v>
      </c>
      <c r="C40" s="172">
        <v>10062</v>
      </c>
      <c r="D40" s="172">
        <v>76954199</v>
      </c>
      <c r="E40" s="172">
        <v>82</v>
      </c>
      <c r="F40" s="172">
        <v>673</v>
      </c>
      <c r="G40" s="172">
        <v>5967160</v>
      </c>
      <c r="H40" s="172">
        <v>645</v>
      </c>
      <c r="I40" s="172">
        <v>1340</v>
      </c>
      <c r="J40" s="172">
        <v>5913990</v>
      </c>
      <c r="K40" s="171">
        <v>614</v>
      </c>
      <c r="L40" s="171"/>
      <c r="M40" s="177">
        <v>19349</v>
      </c>
      <c r="N40" s="177">
        <v>139565763</v>
      </c>
      <c r="O40" s="177">
        <v>418</v>
      </c>
      <c r="P40" s="177">
        <v>11888</v>
      </c>
      <c r="Q40" s="177">
        <v>67807224</v>
      </c>
      <c r="R40" s="192">
        <v>2111</v>
      </c>
      <c r="S40" s="193" t="s">
        <v>183</v>
      </c>
      <c r="T40" s="194">
        <v>58938250</v>
      </c>
      <c r="U40" s="177">
        <v>9697</v>
      </c>
      <c r="V40" s="177" t="s">
        <v>199</v>
      </c>
      <c r="W40" s="171">
        <v>81731255</v>
      </c>
    </row>
    <row r="41" spans="1:23" ht="13.5">
      <c r="A41" s="162" t="s">
        <v>117</v>
      </c>
      <c r="B41" s="170">
        <v>721</v>
      </c>
      <c r="C41" s="172">
        <v>9430</v>
      </c>
      <c r="D41" s="172">
        <v>73629250</v>
      </c>
      <c r="E41" s="172">
        <v>82</v>
      </c>
      <c r="F41" s="172">
        <v>715</v>
      </c>
      <c r="G41" s="172">
        <v>6163498</v>
      </c>
      <c r="H41" s="172">
        <v>836</v>
      </c>
      <c r="I41" s="172">
        <v>1705</v>
      </c>
      <c r="J41" s="172">
        <v>7520940</v>
      </c>
      <c r="K41" s="171">
        <v>593</v>
      </c>
      <c r="L41" s="171"/>
      <c r="M41" s="177">
        <v>16038</v>
      </c>
      <c r="N41" s="177">
        <v>124087474</v>
      </c>
      <c r="O41" s="177">
        <v>421</v>
      </c>
      <c r="P41" s="177">
        <v>11048</v>
      </c>
      <c r="Q41" s="177">
        <v>62624250</v>
      </c>
      <c r="R41" s="192">
        <v>2081</v>
      </c>
      <c r="S41" s="193" t="s">
        <v>183</v>
      </c>
      <c r="T41" s="194">
        <v>53693010</v>
      </c>
      <c r="U41" s="177">
        <v>9546</v>
      </c>
      <c r="V41" s="177" t="s">
        <v>199</v>
      </c>
      <c r="W41" s="171">
        <v>80918115</v>
      </c>
    </row>
    <row r="42" spans="1:23" ht="6" customHeight="1" thickBot="1">
      <c r="A42" s="162"/>
      <c r="B42" s="198"/>
      <c r="C42" s="199"/>
      <c r="D42" s="200"/>
      <c r="E42" s="185"/>
      <c r="F42" s="185"/>
      <c r="G42" s="201"/>
      <c r="H42" s="199"/>
      <c r="I42" s="185"/>
      <c r="J42" s="201"/>
      <c r="K42" s="185"/>
      <c r="L42" s="185"/>
      <c r="M42" s="202"/>
      <c r="N42" s="183"/>
      <c r="O42" s="183"/>
      <c r="P42" s="203"/>
      <c r="Q42" s="183"/>
      <c r="R42" s="184"/>
      <c r="S42" s="203"/>
      <c r="T42" s="204"/>
      <c r="U42" s="184"/>
      <c r="V42" s="203"/>
      <c r="W42" s="204"/>
    </row>
    <row r="43" spans="1:23" ht="17.25" customHeight="1">
      <c r="A43" s="493" t="s">
        <v>178</v>
      </c>
      <c r="B43" s="483" t="s">
        <v>163</v>
      </c>
      <c r="C43" s="484"/>
      <c r="D43" s="484"/>
      <c r="E43" s="484"/>
      <c r="F43" s="484"/>
      <c r="G43" s="484"/>
      <c r="H43" s="484"/>
      <c r="I43" s="484"/>
      <c r="J43" s="484"/>
      <c r="K43" s="484"/>
      <c r="L43" s="390"/>
      <c r="M43" s="148"/>
      <c r="N43" s="205" t="s">
        <v>164</v>
      </c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ht="17.25" customHeight="1">
      <c r="A44" s="481"/>
      <c r="B44" s="475" t="s">
        <v>184</v>
      </c>
      <c r="C44" s="476"/>
      <c r="D44" s="477"/>
      <c r="E44" s="475" t="s">
        <v>185</v>
      </c>
      <c r="F44" s="476"/>
      <c r="G44" s="477"/>
      <c r="H44" s="475" t="s">
        <v>186</v>
      </c>
      <c r="I44" s="476"/>
      <c r="J44" s="477"/>
      <c r="K44" s="206" t="s">
        <v>187</v>
      </c>
      <c r="L44" s="393"/>
      <c r="M44" s="479" t="s">
        <v>188</v>
      </c>
      <c r="N44" s="480"/>
      <c r="O44" s="475" t="s">
        <v>189</v>
      </c>
      <c r="P44" s="476"/>
      <c r="Q44" s="477"/>
      <c r="R44" s="475" t="s">
        <v>190</v>
      </c>
      <c r="S44" s="476"/>
      <c r="T44" s="477"/>
      <c r="U44" s="475" t="s">
        <v>191</v>
      </c>
      <c r="V44" s="476"/>
      <c r="W44" s="476"/>
    </row>
    <row r="45" spans="1:23" ht="15" customHeight="1">
      <c r="A45" s="481"/>
      <c r="B45" s="487" t="s">
        <v>173</v>
      </c>
      <c r="C45" s="163" t="s">
        <v>174</v>
      </c>
      <c r="D45" s="487" t="s">
        <v>175</v>
      </c>
      <c r="E45" s="487" t="s">
        <v>173</v>
      </c>
      <c r="F45" s="163" t="s">
        <v>174</v>
      </c>
      <c r="G45" s="487" t="s">
        <v>175</v>
      </c>
      <c r="H45" s="487" t="s">
        <v>173</v>
      </c>
      <c r="I45" s="163" t="s">
        <v>174</v>
      </c>
      <c r="J45" s="487" t="s">
        <v>175</v>
      </c>
      <c r="K45" s="485" t="s">
        <v>173</v>
      </c>
      <c r="L45" s="390"/>
      <c r="M45" s="164" t="s">
        <v>174</v>
      </c>
      <c r="N45" s="487" t="s">
        <v>175</v>
      </c>
      <c r="O45" s="487" t="s">
        <v>173</v>
      </c>
      <c r="P45" s="163" t="s">
        <v>174</v>
      </c>
      <c r="Q45" s="487" t="s">
        <v>175</v>
      </c>
      <c r="R45" s="487" t="s">
        <v>173</v>
      </c>
      <c r="S45" s="163" t="s">
        <v>174</v>
      </c>
      <c r="T45" s="487" t="s">
        <v>175</v>
      </c>
      <c r="U45" s="487" t="s">
        <v>173</v>
      </c>
      <c r="V45" s="163" t="s">
        <v>174</v>
      </c>
      <c r="W45" s="485" t="s">
        <v>175</v>
      </c>
    </row>
    <row r="46" spans="1:23" ht="15" customHeight="1">
      <c r="A46" s="482"/>
      <c r="B46" s="474"/>
      <c r="C46" s="165" t="s">
        <v>176</v>
      </c>
      <c r="D46" s="474"/>
      <c r="E46" s="474"/>
      <c r="F46" s="165" t="s">
        <v>176</v>
      </c>
      <c r="G46" s="474"/>
      <c r="H46" s="474"/>
      <c r="I46" s="165" t="s">
        <v>176</v>
      </c>
      <c r="J46" s="474"/>
      <c r="K46" s="486"/>
      <c r="L46" s="390"/>
      <c r="M46" s="166" t="s">
        <v>176</v>
      </c>
      <c r="N46" s="474"/>
      <c r="O46" s="474"/>
      <c r="P46" s="165" t="s">
        <v>176</v>
      </c>
      <c r="Q46" s="474"/>
      <c r="R46" s="474"/>
      <c r="S46" s="165" t="s">
        <v>176</v>
      </c>
      <c r="T46" s="474"/>
      <c r="U46" s="474"/>
      <c r="V46" s="165" t="s">
        <v>176</v>
      </c>
      <c r="W46" s="486"/>
    </row>
    <row r="47" spans="1:23" ht="6" customHeight="1">
      <c r="A47" s="154"/>
      <c r="B47" s="167"/>
      <c r="C47" s="162"/>
      <c r="D47" s="168"/>
      <c r="E47" s="154"/>
      <c r="F47" s="162"/>
      <c r="G47" s="168"/>
      <c r="H47" s="154"/>
      <c r="I47" s="162"/>
      <c r="J47" s="168"/>
      <c r="M47" s="162"/>
      <c r="N47" s="168"/>
      <c r="O47" s="190"/>
      <c r="P47" s="162"/>
      <c r="Q47" s="168"/>
      <c r="R47" s="154"/>
      <c r="S47" s="162"/>
      <c r="T47" s="168"/>
      <c r="U47" s="154"/>
      <c r="V47" s="162"/>
      <c r="W47" s="168"/>
    </row>
    <row r="48" spans="1:29" ht="13.5">
      <c r="A48" s="169" t="s">
        <v>177</v>
      </c>
      <c r="B48" s="170">
        <f>SUM(B50:B61)</f>
        <v>1348</v>
      </c>
      <c r="C48" s="177" t="s">
        <v>199</v>
      </c>
      <c r="D48" s="171">
        <f>SUM(D50:D61)</f>
        <v>32739271</v>
      </c>
      <c r="E48" s="171">
        <f>SUM(E50:E61)</f>
        <v>1070</v>
      </c>
      <c r="F48" s="177" t="s">
        <v>199</v>
      </c>
      <c r="G48" s="171">
        <f>SUM(G50:G61)</f>
        <v>111151159</v>
      </c>
      <c r="H48" s="172">
        <f>SUM(H50:H61)</f>
        <v>14176</v>
      </c>
      <c r="I48" s="172">
        <f>SUM(I50:I61)</f>
        <v>417692</v>
      </c>
      <c r="J48" s="172">
        <f>SUM(J50:J61)</f>
        <v>3641054011</v>
      </c>
      <c r="K48" s="172">
        <f>SUM(K50:K61)</f>
        <v>10012</v>
      </c>
      <c r="L48" s="171"/>
      <c r="M48" s="172">
        <f aca="true" t="shared" si="3" ref="M48:R48">SUM(M50:M61)</f>
        <v>286139</v>
      </c>
      <c r="N48" s="172">
        <f t="shared" si="3"/>
        <v>2683734040</v>
      </c>
      <c r="O48" s="172">
        <f t="shared" si="3"/>
        <v>3588</v>
      </c>
      <c r="P48" s="172">
        <f t="shared" si="3"/>
        <v>103654</v>
      </c>
      <c r="Q48" s="172">
        <f t="shared" si="3"/>
        <v>1260042314</v>
      </c>
      <c r="R48" s="172">
        <f t="shared" si="3"/>
        <v>321006</v>
      </c>
      <c r="S48" s="177" t="s">
        <v>199</v>
      </c>
      <c r="T48" s="172">
        <f>SUM(T50:T61)</f>
        <v>30495570</v>
      </c>
      <c r="U48" s="172">
        <f>SUM(U50:U61)</f>
        <v>20405</v>
      </c>
      <c r="V48" s="177" t="s">
        <v>199</v>
      </c>
      <c r="W48" s="172">
        <f>SUM(W50:W61)</f>
        <v>132077948</v>
      </c>
      <c r="X48" s="174"/>
      <c r="Y48" s="174"/>
      <c r="Z48" s="174"/>
      <c r="AA48" s="174"/>
      <c r="AB48" s="174"/>
      <c r="AC48" s="174"/>
    </row>
    <row r="49" spans="1:54" ht="6" customHeight="1">
      <c r="A49" s="169"/>
      <c r="B49" s="175"/>
      <c r="C49" s="176"/>
      <c r="D49" s="176"/>
      <c r="E49" s="176"/>
      <c r="F49" s="176"/>
      <c r="G49" s="176"/>
      <c r="H49" s="176"/>
      <c r="I49" s="176"/>
      <c r="J49" s="176"/>
      <c r="K49" s="173"/>
      <c r="L49" s="173"/>
      <c r="M49" s="173"/>
      <c r="N49" s="173"/>
      <c r="O49" s="173"/>
      <c r="P49" s="176"/>
      <c r="Q49" s="176"/>
      <c r="R49" s="176"/>
      <c r="S49" s="176"/>
      <c r="T49" s="176"/>
      <c r="U49" s="176"/>
      <c r="V49" s="176"/>
      <c r="W49" s="173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</row>
    <row r="50" spans="1:23" ht="13.5">
      <c r="A50" s="169" t="s">
        <v>200</v>
      </c>
      <c r="B50" s="170">
        <v>134</v>
      </c>
      <c r="C50" s="177" t="s">
        <v>199</v>
      </c>
      <c r="D50" s="172">
        <v>3526244</v>
      </c>
      <c r="E50" s="172">
        <v>94</v>
      </c>
      <c r="F50" s="177" t="s">
        <v>199</v>
      </c>
      <c r="G50" s="172">
        <v>11679306</v>
      </c>
      <c r="H50" s="172">
        <v>1076</v>
      </c>
      <c r="I50" s="172">
        <v>31003</v>
      </c>
      <c r="J50" s="172">
        <v>299914899</v>
      </c>
      <c r="K50" s="177">
        <v>693</v>
      </c>
      <c r="L50" s="177"/>
      <c r="M50" s="177">
        <v>20026</v>
      </c>
      <c r="N50" s="177">
        <v>203014017</v>
      </c>
      <c r="O50" s="177">
        <v>296</v>
      </c>
      <c r="P50" s="177">
        <v>8395</v>
      </c>
      <c r="Q50" s="177">
        <v>107135630</v>
      </c>
      <c r="R50" s="177">
        <v>23553</v>
      </c>
      <c r="S50" s="177" t="s">
        <v>199</v>
      </c>
      <c r="T50" s="177">
        <v>2237535</v>
      </c>
      <c r="U50" s="177">
        <v>1669</v>
      </c>
      <c r="V50" s="177" t="s">
        <v>199</v>
      </c>
      <c r="W50" s="171">
        <v>9665535</v>
      </c>
    </row>
    <row r="51" spans="1:23" ht="13.5">
      <c r="A51" s="178" t="s">
        <v>108</v>
      </c>
      <c r="B51" s="170">
        <v>95</v>
      </c>
      <c r="C51" s="177" t="s">
        <v>199</v>
      </c>
      <c r="D51" s="172">
        <v>2407229</v>
      </c>
      <c r="E51" s="172">
        <v>80</v>
      </c>
      <c r="F51" s="177" t="s">
        <v>199</v>
      </c>
      <c r="G51" s="172">
        <v>8507626</v>
      </c>
      <c r="H51" s="172">
        <v>1090</v>
      </c>
      <c r="I51" s="172">
        <v>31094</v>
      </c>
      <c r="J51" s="172">
        <v>297482431</v>
      </c>
      <c r="K51" s="177">
        <v>694</v>
      </c>
      <c r="L51" s="177"/>
      <c r="M51" s="177">
        <v>19265</v>
      </c>
      <c r="N51" s="177">
        <v>195543721</v>
      </c>
      <c r="O51" s="177">
        <v>284</v>
      </c>
      <c r="P51" s="177">
        <v>8017</v>
      </c>
      <c r="Q51" s="177">
        <v>102402758</v>
      </c>
      <c r="R51" s="177">
        <v>23844</v>
      </c>
      <c r="S51" s="177" t="s">
        <v>199</v>
      </c>
      <c r="T51" s="177">
        <v>2265180</v>
      </c>
      <c r="U51" s="177">
        <v>1420</v>
      </c>
      <c r="V51" s="177" t="s">
        <v>199</v>
      </c>
      <c r="W51" s="171">
        <v>8574459</v>
      </c>
    </row>
    <row r="52" spans="1:23" ht="13.5">
      <c r="A52" s="169" t="s">
        <v>109</v>
      </c>
      <c r="B52" s="170">
        <v>96</v>
      </c>
      <c r="C52" s="177" t="s">
        <v>199</v>
      </c>
      <c r="D52" s="172">
        <v>2071485</v>
      </c>
      <c r="E52" s="172">
        <v>88</v>
      </c>
      <c r="F52" s="177" t="s">
        <v>199</v>
      </c>
      <c r="G52" s="172">
        <v>8344234</v>
      </c>
      <c r="H52" s="172">
        <v>1110</v>
      </c>
      <c r="I52" s="172">
        <v>32662</v>
      </c>
      <c r="J52" s="172">
        <v>315238632</v>
      </c>
      <c r="K52" s="177">
        <v>728</v>
      </c>
      <c r="L52" s="177"/>
      <c r="M52" s="177">
        <v>20769</v>
      </c>
      <c r="N52" s="177">
        <v>212006457</v>
      </c>
      <c r="O52" s="177">
        <v>274</v>
      </c>
      <c r="P52" s="177">
        <v>8362</v>
      </c>
      <c r="Q52" s="177">
        <v>102238131</v>
      </c>
      <c r="R52" s="177">
        <v>24337</v>
      </c>
      <c r="S52" s="177" t="s">
        <v>199</v>
      </c>
      <c r="T52" s="177">
        <v>2312015</v>
      </c>
      <c r="U52" s="177">
        <v>1155</v>
      </c>
      <c r="V52" s="177" t="s">
        <v>199</v>
      </c>
      <c r="W52" s="171">
        <v>6066924</v>
      </c>
    </row>
    <row r="53" spans="1:23" ht="13.5">
      <c r="A53" s="169" t="s">
        <v>110</v>
      </c>
      <c r="B53" s="170">
        <v>106</v>
      </c>
      <c r="C53" s="177" t="s">
        <v>199</v>
      </c>
      <c r="D53" s="172">
        <v>2298988</v>
      </c>
      <c r="E53" s="172">
        <v>90</v>
      </c>
      <c r="F53" s="177" t="s">
        <v>199</v>
      </c>
      <c r="G53" s="172">
        <v>9561867</v>
      </c>
      <c r="H53" s="172">
        <v>1082</v>
      </c>
      <c r="I53" s="172">
        <v>31468</v>
      </c>
      <c r="J53" s="172">
        <v>301501038</v>
      </c>
      <c r="K53" s="171">
        <v>662</v>
      </c>
      <c r="L53" s="171"/>
      <c r="M53" s="177">
        <v>18701</v>
      </c>
      <c r="N53" s="177">
        <v>189586651</v>
      </c>
      <c r="O53" s="177">
        <v>286</v>
      </c>
      <c r="P53" s="177">
        <v>8109</v>
      </c>
      <c r="Q53" s="177">
        <v>105745862</v>
      </c>
      <c r="R53" s="177">
        <v>24434</v>
      </c>
      <c r="S53" s="177" t="s">
        <v>199</v>
      </c>
      <c r="T53" s="177">
        <v>2321230</v>
      </c>
      <c r="U53" s="177">
        <v>1428</v>
      </c>
      <c r="V53" s="177" t="s">
        <v>199</v>
      </c>
      <c r="W53" s="171">
        <v>8558079</v>
      </c>
    </row>
    <row r="54" spans="1:23" ht="13.5">
      <c r="A54" s="169" t="s">
        <v>111</v>
      </c>
      <c r="B54" s="170">
        <v>88</v>
      </c>
      <c r="C54" s="177" t="s">
        <v>199</v>
      </c>
      <c r="D54" s="172">
        <v>1842715</v>
      </c>
      <c r="E54" s="172">
        <v>82</v>
      </c>
      <c r="F54" s="177" t="s">
        <v>199</v>
      </c>
      <c r="G54" s="172">
        <v>7969740</v>
      </c>
      <c r="H54" s="172">
        <v>1119</v>
      </c>
      <c r="I54" s="172">
        <v>34946</v>
      </c>
      <c r="J54" s="172">
        <v>320361766</v>
      </c>
      <c r="K54" s="171">
        <v>778</v>
      </c>
      <c r="L54" s="171"/>
      <c r="M54" s="177">
        <v>23082</v>
      </c>
      <c r="N54" s="177">
        <v>234075219</v>
      </c>
      <c r="O54" s="177">
        <v>282</v>
      </c>
      <c r="P54" s="177">
        <v>8167</v>
      </c>
      <c r="Q54" s="177">
        <v>106850874</v>
      </c>
      <c r="R54" s="177">
        <v>24716</v>
      </c>
      <c r="S54" s="177" t="s">
        <v>199</v>
      </c>
      <c r="T54" s="177">
        <v>2348020</v>
      </c>
      <c r="U54" s="177">
        <v>1491</v>
      </c>
      <c r="V54" s="177" t="s">
        <v>199</v>
      </c>
      <c r="W54" s="171">
        <v>8782878</v>
      </c>
    </row>
    <row r="55" spans="1:23" ht="13.5">
      <c r="A55" s="169" t="s">
        <v>112</v>
      </c>
      <c r="B55" s="170">
        <v>120</v>
      </c>
      <c r="C55" s="177" t="s">
        <v>199</v>
      </c>
      <c r="D55" s="172">
        <v>2990976</v>
      </c>
      <c r="E55" s="172">
        <v>99</v>
      </c>
      <c r="F55" s="177" t="s">
        <v>199</v>
      </c>
      <c r="G55" s="172">
        <v>11021972</v>
      </c>
      <c r="H55" s="172">
        <v>1110</v>
      </c>
      <c r="I55" s="172">
        <v>33104</v>
      </c>
      <c r="J55" s="172">
        <v>319903235</v>
      </c>
      <c r="K55" s="171">
        <v>756</v>
      </c>
      <c r="L55" s="171"/>
      <c r="M55" s="177">
        <v>22553</v>
      </c>
      <c r="N55" s="177">
        <v>225270137</v>
      </c>
      <c r="O55" s="177">
        <v>299</v>
      </c>
      <c r="P55" s="177">
        <v>8582</v>
      </c>
      <c r="Q55" s="177">
        <v>111149807</v>
      </c>
      <c r="R55" s="177">
        <v>25060</v>
      </c>
      <c r="S55" s="177" t="s">
        <v>199</v>
      </c>
      <c r="T55" s="177">
        <v>2380700</v>
      </c>
      <c r="U55" s="177">
        <v>1598</v>
      </c>
      <c r="V55" s="177" t="s">
        <v>199</v>
      </c>
      <c r="W55" s="171">
        <v>9846675</v>
      </c>
    </row>
    <row r="56" spans="1:23" ht="13.5">
      <c r="A56" s="169" t="s">
        <v>113</v>
      </c>
      <c r="B56" s="170">
        <v>102</v>
      </c>
      <c r="C56" s="177" t="s">
        <v>199</v>
      </c>
      <c r="D56" s="172">
        <v>2320953</v>
      </c>
      <c r="E56" s="172">
        <v>62</v>
      </c>
      <c r="F56" s="177" t="s">
        <v>199</v>
      </c>
      <c r="G56" s="172">
        <v>5767199</v>
      </c>
      <c r="H56" s="172">
        <v>1097</v>
      </c>
      <c r="I56" s="172">
        <v>31827</v>
      </c>
      <c r="J56" s="172">
        <v>306704036</v>
      </c>
      <c r="K56" s="171">
        <v>779</v>
      </c>
      <c r="L56" s="171"/>
      <c r="M56" s="177">
        <v>21999</v>
      </c>
      <c r="N56" s="177">
        <v>223426634</v>
      </c>
      <c r="O56" s="177">
        <v>286</v>
      </c>
      <c r="P56" s="177">
        <v>8195</v>
      </c>
      <c r="Q56" s="177">
        <v>106722664</v>
      </c>
      <c r="R56" s="177">
        <v>25521</v>
      </c>
      <c r="S56" s="177" t="s">
        <v>199</v>
      </c>
      <c r="T56" s="177">
        <v>2424495</v>
      </c>
      <c r="U56" s="177">
        <v>1646</v>
      </c>
      <c r="V56" s="177" t="s">
        <v>199</v>
      </c>
      <c r="W56" s="171">
        <v>9600570</v>
      </c>
    </row>
    <row r="57" spans="1:23" ht="13.5">
      <c r="A57" s="169" t="s">
        <v>114</v>
      </c>
      <c r="B57" s="170">
        <v>133</v>
      </c>
      <c r="C57" s="177" t="s">
        <v>199</v>
      </c>
      <c r="D57" s="172">
        <v>3213637</v>
      </c>
      <c r="E57" s="172">
        <v>87</v>
      </c>
      <c r="F57" s="177" t="s">
        <v>199</v>
      </c>
      <c r="G57" s="172">
        <v>8672363</v>
      </c>
      <c r="H57" s="172">
        <v>1114</v>
      </c>
      <c r="I57" s="172">
        <v>32871</v>
      </c>
      <c r="J57" s="172">
        <v>262063800</v>
      </c>
      <c r="K57" s="171">
        <v>767</v>
      </c>
      <c r="L57" s="171"/>
      <c r="M57" s="177">
        <v>22617</v>
      </c>
      <c r="N57" s="177">
        <v>195508787</v>
      </c>
      <c r="O57" s="177">
        <v>297</v>
      </c>
      <c r="P57" s="177">
        <v>8434</v>
      </c>
      <c r="Q57" s="177">
        <v>98516932</v>
      </c>
      <c r="R57" s="177">
        <v>25644</v>
      </c>
      <c r="S57" s="177" t="s">
        <v>199</v>
      </c>
      <c r="T57" s="177">
        <v>2436180</v>
      </c>
      <c r="U57" s="177">
        <v>1762</v>
      </c>
      <c r="V57" s="177" t="s">
        <v>199</v>
      </c>
      <c r="W57" s="171">
        <v>10318377</v>
      </c>
    </row>
    <row r="58" spans="1:23" ht="13.5">
      <c r="A58" s="169" t="s">
        <v>115</v>
      </c>
      <c r="B58" s="170">
        <v>90</v>
      </c>
      <c r="C58" s="177" t="s">
        <v>199</v>
      </c>
      <c r="D58" s="172">
        <v>2306284</v>
      </c>
      <c r="E58" s="172">
        <v>98</v>
      </c>
      <c r="F58" s="177" t="s">
        <v>199</v>
      </c>
      <c r="G58" s="172">
        <v>9945987</v>
      </c>
      <c r="H58" s="172">
        <v>1325</v>
      </c>
      <c r="I58" s="172">
        <v>38551</v>
      </c>
      <c r="J58" s="172">
        <v>304506436</v>
      </c>
      <c r="K58" s="171">
        <v>1042</v>
      </c>
      <c r="L58" s="171"/>
      <c r="M58" s="177">
        <v>29838</v>
      </c>
      <c r="N58" s="177">
        <v>255005933</v>
      </c>
      <c r="O58" s="177">
        <v>329</v>
      </c>
      <c r="P58" s="177">
        <v>9438</v>
      </c>
      <c r="Q58" s="177">
        <v>108518446</v>
      </c>
      <c r="R58" s="177">
        <v>31241</v>
      </c>
      <c r="S58" s="177" t="s">
        <v>199</v>
      </c>
      <c r="T58" s="177">
        <v>2967895</v>
      </c>
      <c r="U58" s="177">
        <v>1752</v>
      </c>
      <c r="V58" s="177" t="s">
        <v>199</v>
      </c>
      <c r="W58" s="171">
        <v>10838266</v>
      </c>
    </row>
    <row r="59" spans="1:23" ht="13.5">
      <c r="A59" s="169" t="s">
        <v>201</v>
      </c>
      <c r="B59" s="170">
        <v>126</v>
      </c>
      <c r="C59" s="177" t="s">
        <v>199</v>
      </c>
      <c r="D59" s="172">
        <v>3216740</v>
      </c>
      <c r="E59" s="172">
        <v>105</v>
      </c>
      <c r="F59" s="177" t="s">
        <v>199</v>
      </c>
      <c r="G59" s="172">
        <v>10904965</v>
      </c>
      <c r="H59" s="172">
        <v>1347</v>
      </c>
      <c r="I59" s="172">
        <v>41394</v>
      </c>
      <c r="J59" s="172">
        <v>316610832</v>
      </c>
      <c r="K59" s="171">
        <v>1040</v>
      </c>
      <c r="L59" s="171"/>
      <c r="M59" s="177">
        <v>30323</v>
      </c>
      <c r="N59" s="177">
        <v>262178581</v>
      </c>
      <c r="O59" s="177">
        <v>319</v>
      </c>
      <c r="P59" s="177">
        <v>9463</v>
      </c>
      <c r="Q59" s="177">
        <v>109599114</v>
      </c>
      <c r="R59" s="177">
        <v>31342</v>
      </c>
      <c r="S59" s="177" t="s">
        <v>199</v>
      </c>
      <c r="T59" s="177">
        <v>2977490</v>
      </c>
      <c r="U59" s="177">
        <v>1896</v>
      </c>
      <c r="V59" s="177" t="s">
        <v>199</v>
      </c>
      <c r="W59" s="171">
        <v>11712032</v>
      </c>
    </row>
    <row r="60" spans="1:23" ht="13.5">
      <c r="A60" s="162" t="s">
        <v>116</v>
      </c>
      <c r="B60" s="170">
        <v>136</v>
      </c>
      <c r="C60" s="177" t="s">
        <v>199</v>
      </c>
      <c r="D60" s="172">
        <v>3490141</v>
      </c>
      <c r="E60" s="172">
        <v>92</v>
      </c>
      <c r="F60" s="177" t="s">
        <v>199</v>
      </c>
      <c r="G60" s="172">
        <v>9694452</v>
      </c>
      <c r="H60" s="172">
        <v>1355</v>
      </c>
      <c r="I60" s="172">
        <v>41236</v>
      </c>
      <c r="J60" s="172">
        <v>314598206</v>
      </c>
      <c r="K60" s="171">
        <v>1058</v>
      </c>
      <c r="L60" s="171"/>
      <c r="M60" s="177">
        <v>29927</v>
      </c>
      <c r="N60" s="177">
        <v>256415850</v>
      </c>
      <c r="O60" s="177">
        <v>325</v>
      </c>
      <c r="P60" s="177">
        <v>10423</v>
      </c>
      <c r="Q60" s="177">
        <v>108568182</v>
      </c>
      <c r="R60" s="177">
        <v>31021</v>
      </c>
      <c r="S60" s="177" t="s">
        <v>199</v>
      </c>
      <c r="T60" s="177">
        <v>2946995</v>
      </c>
      <c r="U60" s="177">
        <v>2173</v>
      </c>
      <c r="V60" s="177" t="s">
        <v>199</v>
      </c>
      <c r="W60" s="171">
        <v>17852093</v>
      </c>
    </row>
    <row r="61" spans="1:23" ht="13.5">
      <c r="A61" s="162" t="s">
        <v>117</v>
      </c>
      <c r="B61" s="170">
        <v>122</v>
      </c>
      <c r="C61" s="177" t="s">
        <v>199</v>
      </c>
      <c r="D61" s="172">
        <v>3053879</v>
      </c>
      <c r="E61" s="172">
        <v>93</v>
      </c>
      <c r="F61" s="177" t="s">
        <v>199</v>
      </c>
      <c r="G61" s="172">
        <v>9081448</v>
      </c>
      <c r="H61" s="172">
        <v>1351</v>
      </c>
      <c r="I61" s="172">
        <v>37536</v>
      </c>
      <c r="J61" s="172">
        <v>282168700</v>
      </c>
      <c r="K61" s="171">
        <v>1015</v>
      </c>
      <c r="L61" s="171"/>
      <c r="M61" s="177">
        <v>27039</v>
      </c>
      <c r="N61" s="177">
        <v>231702053</v>
      </c>
      <c r="O61" s="177">
        <v>311</v>
      </c>
      <c r="P61" s="177">
        <v>8069</v>
      </c>
      <c r="Q61" s="177">
        <v>92593914</v>
      </c>
      <c r="R61" s="177">
        <v>30293</v>
      </c>
      <c r="S61" s="177" t="s">
        <v>199</v>
      </c>
      <c r="T61" s="177">
        <v>2877835</v>
      </c>
      <c r="U61" s="177">
        <v>2415</v>
      </c>
      <c r="V61" s="177" t="s">
        <v>199</v>
      </c>
      <c r="W61" s="171">
        <v>20262060</v>
      </c>
    </row>
    <row r="62" spans="1:23" ht="6" customHeight="1" thickBot="1">
      <c r="A62" s="207"/>
      <c r="B62" s="208"/>
      <c r="C62" s="183"/>
      <c r="D62" s="183"/>
      <c r="E62" s="183"/>
      <c r="F62" s="209"/>
      <c r="G62" s="183"/>
      <c r="H62" s="183"/>
      <c r="I62" s="209"/>
      <c r="J62" s="183"/>
      <c r="K62" s="210"/>
      <c r="L62" s="200"/>
      <c r="M62" s="210"/>
      <c r="N62" s="210"/>
      <c r="O62" s="184"/>
      <c r="P62" s="183"/>
      <c r="Q62" s="183"/>
      <c r="R62" s="183"/>
      <c r="S62" s="203"/>
      <c r="T62" s="183"/>
      <c r="U62" s="184"/>
      <c r="V62" s="203"/>
      <c r="W62" s="183"/>
    </row>
    <row r="63" spans="1:23" ht="13.5">
      <c r="A63" s="152" t="s">
        <v>440</v>
      </c>
      <c r="M63" s="423" t="s">
        <v>442</v>
      </c>
      <c r="N63" s="424"/>
      <c r="O63" s="424"/>
      <c r="P63" s="424"/>
      <c r="Q63" s="424"/>
      <c r="R63" s="424"/>
      <c r="S63" s="424"/>
      <c r="T63" s="424"/>
      <c r="U63" s="424"/>
      <c r="V63" s="424"/>
      <c r="W63" s="424"/>
    </row>
    <row r="64" spans="1:5" ht="13.5">
      <c r="A64" s="152" t="s">
        <v>439</v>
      </c>
      <c r="E64" s="152" t="s">
        <v>441</v>
      </c>
    </row>
  </sheetData>
  <mergeCells count="71">
    <mergeCell ref="M63:W63"/>
    <mergeCell ref="A1:K1"/>
    <mergeCell ref="M4:N4"/>
    <mergeCell ref="O4:Q4"/>
    <mergeCell ref="R4:T4"/>
    <mergeCell ref="B3:K3"/>
    <mergeCell ref="H4:J4"/>
    <mergeCell ref="A3:A6"/>
    <mergeCell ref="K5:K6"/>
    <mergeCell ref="B4:D4"/>
    <mergeCell ref="E4:G4"/>
    <mergeCell ref="W45:W46"/>
    <mergeCell ref="M44:N44"/>
    <mergeCell ref="O44:Q44"/>
    <mergeCell ref="R44:T44"/>
    <mergeCell ref="U44:W44"/>
    <mergeCell ref="Q45:Q46"/>
    <mergeCell ref="T45:T46"/>
    <mergeCell ref="U45:U46"/>
    <mergeCell ref="R45:R46"/>
    <mergeCell ref="O45:O46"/>
    <mergeCell ref="U4:W4"/>
    <mergeCell ref="W25:W26"/>
    <mergeCell ref="W5:W6"/>
    <mergeCell ref="U5:U6"/>
    <mergeCell ref="U25:U26"/>
    <mergeCell ref="U24:W24"/>
    <mergeCell ref="O5:O6"/>
    <mergeCell ref="R5:R6"/>
    <mergeCell ref="B44:D44"/>
    <mergeCell ref="N5:N6"/>
    <mergeCell ref="Q5:Q6"/>
    <mergeCell ref="T5:T6"/>
    <mergeCell ref="M24:N24"/>
    <mergeCell ref="O24:Q24"/>
    <mergeCell ref="R24:T24"/>
    <mergeCell ref="H5:H6"/>
    <mergeCell ref="D5:D6"/>
    <mergeCell ref="D25:D26"/>
    <mergeCell ref="N25:N26"/>
    <mergeCell ref="Q25:Q26"/>
    <mergeCell ref="T25:T26"/>
    <mergeCell ref="O25:O26"/>
    <mergeCell ref="R25:R26"/>
    <mergeCell ref="B5:B6"/>
    <mergeCell ref="J5:J6"/>
    <mergeCell ref="G5:G6"/>
    <mergeCell ref="E5:E6"/>
    <mergeCell ref="E24:G24"/>
    <mergeCell ref="B43:K43"/>
    <mergeCell ref="E25:E26"/>
    <mergeCell ref="H25:H26"/>
    <mergeCell ref="K25:K26"/>
    <mergeCell ref="G25:G26"/>
    <mergeCell ref="H24:J24"/>
    <mergeCell ref="B24:D24"/>
    <mergeCell ref="J25:J26"/>
    <mergeCell ref="N45:N46"/>
    <mergeCell ref="E45:E46"/>
    <mergeCell ref="H45:H46"/>
    <mergeCell ref="G45:G46"/>
    <mergeCell ref="A43:A46"/>
    <mergeCell ref="A23:A26"/>
    <mergeCell ref="B23:K23"/>
    <mergeCell ref="K45:K46"/>
    <mergeCell ref="B25:B26"/>
    <mergeCell ref="H44:J44"/>
    <mergeCell ref="B45:B46"/>
    <mergeCell ref="J45:J46"/>
    <mergeCell ref="D45:D46"/>
    <mergeCell ref="E44:G44"/>
  </mergeCells>
  <printOptions/>
  <pageMargins left="0.5118110236220472" right="0.5118110236220472" top="0.5118110236220472" bottom="0.1968503937007874" header="0.5118110236220472" footer="0.2362204724409449"/>
  <pageSetup horizontalDpi="600" verticalDpi="600" orientation="portrait" paperSize="9" scale="93" r:id="rId1"/>
  <colBreaks count="1" manualBreakCount="1">
    <brk id="12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J52"/>
  <sheetViews>
    <sheetView showGridLines="0" zoomScale="90" zoomScaleNormal="90" zoomScaleSheetLayoutView="75" workbookViewId="0" topLeftCell="A1">
      <pane ySplit="5" topLeftCell="BM6" activePane="bottomLeft" state="frozen"/>
      <selection pane="topLeft" activeCell="A1" sqref="A1"/>
      <selection pane="bottomLeft" activeCell="I41" sqref="I41"/>
    </sheetView>
  </sheetViews>
  <sheetFormatPr defaultColWidth="8.796875" defaultRowHeight="14.25"/>
  <cols>
    <col min="1" max="1" width="2.59765625" style="211" customWidth="1"/>
    <col min="2" max="2" width="14.09765625" style="211" customWidth="1"/>
    <col min="3" max="3" width="2.59765625" style="211" customWidth="1"/>
    <col min="4" max="11" width="9.59765625" style="211" customWidth="1"/>
    <col min="12" max="13" width="2.59765625" style="211" customWidth="1"/>
    <col min="14" max="14" width="14.09765625" style="211" customWidth="1"/>
    <col min="15" max="15" width="2.59765625" style="211" customWidth="1"/>
    <col min="16" max="23" width="9.59765625" style="211" customWidth="1"/>
    <col min="24" max="30" width="1.69921875" style="211" customWidth="1"/>
    <col min="31" max="33" width="7.3984375" style="211" customWidth="1"/>
    <col min="34" max="34" width="6.3984375" style="211" customWidth="1"/>
    <col min="35" max="36" width="7.3984375" style="211" customWidth="1"/>
    <col min="37" max="43" width="6.3984375" style="211" customWidth="1"/>
    <col min="44" max="46" width="7.3984375" style="211" customWidth="1"/>
    <col min="47" max="47" width="8.3984375" style="211" customWidth="1"/>
    <col min="48" max="48" width="6.3984375" style="211" customWidth="1"/>
    <col min="49" max="49" width="11.3984375" style="211" customWidth="1"/>
    <col min="50" max="50" width="13.3984375" style="211" customWidth="1"/>
    <col min="51" max="52" width="6.3984375" style="211" customWidth="1"/>
    <col min="53" max="53" width="7.3984375" style="211" customWidth="1"/>
    <col min="54" max="62" width="6.3984375" style="211" customWidth="1"/>
    <col min="63" max="68" width="6.3984375" style="4" customWidth="1"/>
    <col min="69" max="69" width="7.3984375" style="4" customWidth="1"/>
    <col min="70" max="76" width="6.3984375" style="4" customWidth="1"/>
    <col min="77" max="77" width="11.3984375" style="4" customWidth="1"/>
    <col min="78" max="78" width="13.3984375" style="4" customWidth="1"/>
    <col min="79" max="104" width="6.3984375" style="4" customWidth="1"/>
    <col min="105" max="105" width="11.3984375" style="4" customWidth="1"/>
    <col min="106" max="106" width="13.3984375" style="4" customWidth="1"/>
    <col min="107" max="132" width="6.3984375" style="4" customWidth="1"/>
    <col min="133" max="133" width="11.3984375" style="4" customWidth="1"/>
    <col min="134" max="134" width="13.3984375" style="4" customWidth="1"/>
    <col min="135" max="160" width="6.3984375" style="4" customWidth="1"/>
    <col min="161" max="16384" width="11.3984375" style="4" customWidth="1"/>
  </cols>
  <sheetData>
    <row r="1" spans="1:23" ht="25.5" customHeight="1">
      <c r="A1" s="539" t="s">
        <v>202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M1" s="212"/>
      <c r="W1" s="213"/>
    </row>
    <row r="2" spans="1:23" ht="12" customHeight="1">
      <c r="A2" s="212"/>
      <c r="B2" s="214"/>
      <c r="C2" s="214"/>
      <c r="K2" s="215"/>
      <c r="M2" s="212"/>
      <c r="W2" s="213"/>
    </row>
    <row r="3" spans="1:23" ht="14.25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 t="s">
        <v>203</v>
      </c>
    </row>
    <row r="4" spans="1:62" s="397" customFormat="1" ht="21" customHeight="1">
      <c r="A4" s="394"/>
      <c r="B4" s="394" t="s">
        <v>204</v>
      </c>
      <c r="C4" s="395"/>
      <c r="D4" s="535" t="s">
        <v>205</v>
      </c>
      <c r="E4" s="533" t="s">
        <v>206</v>
      </c>
      <c r="F4" s="534"/>
      <c r="G4" s="534"/>
      <c r="H4" s="534"/>
      <c r="I4" s="534"/>
      <c r="J4" s="534"/>
      <c r="K4" s="534"/>
      <c r="L4" s="406"/>
      <c r="M4" s="394"/>
      <c r="N4" s="537" t="s">
        <v>207</v>
      </c>
      <c r="O4" s="395"/>
      <c r="P4" s="535" t="s">
        <v>205</v>
      </c>
      <c r="Q4" s="533" t="s">
        <v>206</v>
      </c>
      <c r="R4" s="534"/>
      <c r="S4" s="534"/>
      <c r="T4" s="534"/>
      <c r="U4" s="534"/>
      <c r="V4" s="534"/>
      <c r="W4" s="534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</row>
    <row r="5" spans="1:62" s="397" customFormat="1" ht="21" customHeight="1">
      <c r="A5" s="398"/>
      <c r="B5" s="398" t="s">
        <v>208</v>
      </c>
      <c r="C5" s="399"/>
      <c r="D5" s="536"/>
      <c r="E5" s="400" t="s">
        <v>209</v>
      </c>
      <c r="F5" s="400" t="s">
        <v>210</v>
      </c>
      <c r="G5" s="400" t="s">
        <v>211</v>
      </c>
      <c r="H5" s="400" t="s">
        <v>212</v>
      </c>
      <c r="I5" s="400" t="s">
        <v>213</v>
      </c>
      <c r="J5" s="400" t="s">
        <v>214</v>
      </c>
      <c r="K5" s="401" t="s">
        <v>215</v>
      </c>
      <c r="L5" s="406"/>
      <c r="M5" s="398"/>
      <c r="N5" s="538"/>
      <c r="O5" s="399"/>
      <c r="P5" s="536"/>
      <c r="Q5" s="400" t="s">
        <v>209</v>
      </c>
      <c r="R5" s="400" t="s">
        <v>210</v>
      </c>
      <c r="S5" s="400" t="s">
        <v>211</v>
      </c>
      <c r="T5" s="400" t="s">
        <v>212</v>
      </c>
      <c r="U5" s="400" t="s">
        <v>213</v>
      </c>
      <c r="V5" s="400" t="s">
        <v>214</v>
      </c>
      <c r="W5" s="401" t="s">
        <v>215</v>
      </c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</row>
    <row r="6" spans="1:62" s="397" customFormat="1" ht="9" customHeight="1">
      <c r="A6" s="402"/>
      <c r="B6" s="402"/>
      <c r="C6" s="403"/>
      <c r="D6" s="404"/>
      <c r="E6" s="405"/>
      <c r="F6" s="405"/>
      <c r="G6" s="405"/>
      <c r="H6" s="405"/>
      <c r="I6" s="405"/>
      <c r="J6" s="405"/>
      <c r="K6" s="405"/>
      <c r="L6" s="396"/>
      <c r="M6" s="402"/>
      <c r="N6" s="402"/>
      <c r="O6" s="403"/>
      <c r="P6" s="404"/>
      <c r="Q6" s="405"/>
      <c r="R6" s="405"/>
      <c r="S6" s="405"/>
      <c r="T6" s="405"/>
      <c r="U6" s="405"/>
      <c r="V6" s="405"/>
      <c r="W6" s="405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6"/>
      <c r="BI6" s="396"/>
      <c r="BJ6" s="396"/>
    </row>
    <row r="7" spans="1:23" ht="12.75" customHeight="1">
      <c r="A7" s="531" t="s">
        <v>269</v>
      </c>
      <c r="B7" s="531"/>
      <c r="C7" s="532"/>
      <c r="D7" s="415">
        <v>5815</v>
      </c>
      <c r="E7" s="416">
        <v>5874</v>
      </c>
      <c r="F7" s="416">
        <v>282</v>
      </c>
      <c r="G7" s="416">
        <v>865</v>
      </c>
      <c r="H7" s="416">
        <v>1143</v>
      </c>
      <c r="I7" s="416">
        <v>1288</v>
      </c>
      <c r="J7" s="416">
        <v>1152</v>
      </c>
      <c r="K7" s="416">
        <v>1144</v>
      </c>
      <c r="M7" s="6"/>
      <c r="N7" s="219" t="s">
        <v>232</v>
      </c>
      <c r="O7" s="220"/>
      <c r="P7" s="221">
        <v>130</v>
      </c>
      <c r="Q7" s="417">
        <f aca="true" t="shared" si="0" ref="Q7:Q14">SUM(R7:W7)</f>
        <v>115</v>
      </c>
      <c r="R7" s="418">
        <v>2</v>
      </c>
      <c r="S7" s="418">
        <v>18</v>
      </c>
      <c r="T7" s="418">
        <v>23</v>
      </c>
      <c r="U7" s="418">
        <v>19</v>
      </c>
      <c r="V7" s="418">
        <v>26</v>
      </c>
      <c r="W7" s="418">
        <v>27</v>
      </c>
    </row>
    <row r="8" spans="1:23" ht="12.75" customHeight="1">
      <c r="A8" s="540" t="s">
        <v>443</v>
      </c>
      <c r="B8" s="540"/>
      <c r="C8" s="541"/>
      <c r="D8" s="419">
        <v>5935</v>
      </c>
      <c r="E8" s="419">
        <v>6050</v>
      </c>
      <c r="F8" s="419">
        <v>260</v>
      </c>
      <c r="G8" s="419">
        <v>905</v>
      </c>
      <c r="H8" s="419">
        <v>1138</v>
      </c>
      <c r="I8" s="419">
        <v>1282</v>
      </c>
      <c r="J8" s="419">
        <v>1312</v>
      </c>
      <c r="K8" s="419">
        <v>1153</v>
      </c>
      <c r="M8" s="6"/>
      <c r="N8" s="219" t="s">
        <v>234</v>
      </c>
      <c r="O8" s="220"/>
      <c r="P8" s="221">
        <v>60</v>
      </c>
      <c r="Q8" s="417">
        <f t="shared" si="0"/>
        <v>41</v>
      </c>
      <c r="R8" s="418" t="s">
        <v>444</v>
      </c>
      <c r="S8" s="418">
        <v>8</v>
      </c>
      <c r="T8" s="418">
        <v>5</v>
      </c>
      <c r="U8" s="418">
        <v>10</v>
      </c>
      <c r="V8" s="418">
        <v>8</v>
      </c>
      <c r="W8" s="418">
        <v>10</v>
      </c>
    </row>
    <row r="9" spans="1:23" ht="12.75" customHeight="1">
      <c r="A9" s="540" t="s">
        <v>445</v>
      </c>
      <c r="B9" s="540"/>
      <c r="C9" s="541"/>
      <c r="D9" s="223">
        <v>6100</v>
      </c>
      <c r="E9" s="417">
        <v>6274</v>
      </c>
      <c r="F9" s="417">
        <v>290</v>
      </c>
      <c r="G9" s="417">
        <v>912</v>
      </c>
      <c r="H9" s="417">
        <v>1168</v>
      </c>
      <c r="I9" s="417">
        <v>1301</v>
      </c>
      <c r="J9" s="417">
        <v>1297</v>
      </c>
      <c r="K9" s="417">
        <v>1306</v>
      </c>
      <c r="M9" s="6"/>
      <c r="N9" s="219" t="s">
        <v>237</v>
      </c>
      <c r="O9" s="220"/>
      <c r="P9" s="221">
        <v>90</v>
      </c>
      <c r="Q9" s="417">
        <f t="shared" si="0"/>
        <v>93</v>
      </c>
      <c r="R9" s="418" t="s">
        <v>446</v>
      </c>
      <c r="S9" s="418">
        <v>14</v>
      </c>
      <c r="T9" s="418">
        <v>15</v>
      </c>
      <c r="U9" s="418">
        <v>22</v>
      </c>
      <c r="V9" s="418">
        <v>20</v>
      </c>
      <c r="W9" s="418">
        <v>22</v>
      </c>
    </row>
    <row r="10" spans="1:23" ht="12.75" customHeight="1">
      <c r="A10" s="540" t="s">
        <v>447</v>
      </c>
      <c r="B10" s="540"/>
      <c r="C10" s="541"/>
      <c r="D10" s="223">
        <v>6135</v>
      </c>
      <c r="E10" s="417">
        <v>6337</v>
      </c>
      <c r="F10" s="417">
        <v>298</v>
      </c>
      <c r="G10" s="417">
        <v>937</v>
      </c>
      <c r="H10" s="417">
        <v>1219</v>
      </c>
      <c r="I10" s="417">
        <v>1285</v>
      </c>
      <c r="J10" s="417">
        <v>1301</v>
      </c>
      <c r="K10" s="417">
        <v>1297</v>
      </c>
      <c r="M10" s="6"/>
      <c r="N10" s="219" t="s">
        <v>238</v>
      </c>
      <c r="O10" s="220"/>
      <c r="P10" s="221">
        <v>90</v>
      </c>
      <c r="Q10" s="417">
        <f t="shared" si="0"/>
        <v>103</v>
      </c>
      <c r="R10" s="418" t="s">
        <v>446</v>
      </c>
      <c r="S10" s="418">
        <v>20</v>
      </c>
      <c r="T10" s="418">
        <v>23</v>
      </c>
      <c r="U10" s="418">
        <v>18</v>
      </c>
      <c r="V10" s="418">
        <v>20</v>
      </c>
      <c r="W10" s="418">
        <v>22</v>
      </c>
    </row>
    <row r="11" spans="1:23" ht="12.75" customHeight="1">
      <c r="A11" s="529" t="s">
        <v>459</v>
      </c>
      <c r="B11" s="529"/>
      <c r="C11" s="530"/>
      <c r="D11" s="420">
        <f>SUM(P15,P47)</f>
        <v>8014</v>
      </c>
      <c r="E11" s="421">
        <f aca="true" t="shared" si="1" ref="E11:K11">SUM(Q15,Q47)</f>
        <v>8055</v>
      </c>
      <c r="F11" s="421">
        <f t="shared" si="1"/>
        <v>353</v>
      </c>
      <c r="G11" s="421">
        <f t="shared" si="1"/>
        <v>1205</v>
      </c>
      <c r="H11" s="421">
        <f t="shared" si="1"/>
        <v>1486</v>
      </c>
      <c r="I11" s="421">
        <f t="shared" si="1"/>
        <v>1681</v>
      </c>
      <c r="J11" s="421">
        <f t="shared" si="1"/>
        <v>1663</v>
      </c>
      <c r="K11" s="421">
        <f t="shared" si="1"/>
        <v>1667</v>
      </c>
      <c r="M11" s="6"/>
      <c r="N11" s="219" t="s">
        <v>87</v>
      </c>
      <c r="O11" s="220"/>
      <c r="P11" s="221">
        <v>45</v>
      </c>
      <c r="Q11" s="417">
        <f t="shared" si="0"/>
        <v>38</v>
      </c>
      <c r="R11" s="418">
        <v>4</v>
      </c>
      <c r="S11" s="418">
        <v>10</v>
      </c>
      <c r="T11" s="418">
        <v>11</v>
      </c>
      <c r="U11" s="418">
        <v>13</v>
      </c>
      <c r="V11" s="418" t="s">
        <v>448</v>
      </c>
      <c r="W11" s="418" t="s">
        <v>448</v>
      </c>
    </row>
    <row r="12" spans="1:23" ht="9" customHeight="1">
      <c r="A12" s="6"/>
      <c r="B12" s="6"/>
      <c r="C12" s="220"/>
      <c r="D12" s="422"/>
      <c r="E12" s="421"/>
      <c r="F12" s="428"/>
      <c r="G12" s="428"/>
      <c r="H12" s="428"/>
      <c r="I12" s="428"/>
      <c r="J12" s="428"/>
      <c r="K12" s="428"/>
      <c r="M12" s="6"/>
      <c r="N12" s="219" t="s">
        <v>85</v>
      </c>
      <c r="O12" s="220"/>
      <c r="P12" s="221">
        <v>60</v>
      </c>
      <c r="Q12" s="417">
        <f t="shared" si="0"/>
        <v>68</v>
      </c>
      <c r="R12" s="418">
        <v>5</v>
      </c>
      <c r="S12" s="418">
        <v>9</v>
      </c>
      <c r="T12" s="418">
        <v>8</v>
      </c>
      <c r="U12" s="418">
        <v>14</v>
      </c>
      <c r="V12" s="418">
        <v>18</v>
      </c>
      <c r="W12" s="418">
        <v>14</v>
      </c>
    </row>
    <row r="13" spans="1:23" ht="12.75" customHeight="1">
      <c r="A13" s="6"/>
      <c r="B13" s="219" t="s">
        <v>222</v>
      </c>
      <c r="C13" s="220"/>
      <c r="D13" s="221">
        <v>120</v>
      </c>
      <c r="E13" s="417">
        <f aca="true" t="shared" si="2" ref="E13:E37">SUM(F13:K13)</f>
        <v>115</v>
      </c>
      <c r="F13" s="418">
        <v>6</v>
      </c>
      <c r="G13" s="418">
        <v>21</v>
      </c>
      <c r="H13" s="418">
        <v>21</v>
      </c>
      <c r="I13" s="418">
        <v>26</v>
      </c>
      <c r="J13" s="418">
        <v>21</v>
      </c>
      <c r="K13" s="418">
        <v>20</v>
      </c>
      <c r="M13" s="6"/>
      <c r="N13" s="219" t="s">
        <v>242</v>
      </c>
      <c r="O13" s="220"/>
      <c r="P13" s="221">
        <v>60</v>
      </c>
      <c r="Q13" s="417">
        <f t="shared" si="0"/>
        <v>69</v>
      </c>
      <c r="R13" s="418">
        <v>2</v>
      </c>
      <c r="S13" s="418">
        <v>12</v>
      </c>
      <c r="T13" s="418">
        <v>8</v>
      </c>
      <c r="U13" s="418">
        <v>18</v>
      </c>
      <c r="V13" s="418">
        <v>21</v>
      </c>
      <c r="W13" s="418">
        <v>8</v>
      </c>
    </row>
    <row r="14" spans="1:23" ht="12.75" customHeight="1">
      <c r="A14" s="6"/>
      <c r="B14" s="219" t="s">
        <v>225</v>
      </c>
      <c r="C14" s="220"/>
      <c r="D14" s="221">
        <v>150</v>
      </c>
      <c r="E14" s="417">
        <f t="shared" si="2"/>
        <v>160</v>
      </c>
      <c r="F14" s="418">
        <v>9</v>
      </c>
      <c r="G14" s="418">
        <v>28</v>
      </c>
      <c r="H14" s="418">
        <v>31</v>
      </c>
      <c r="I14" s="418">
        <v>35</v>
      </c>
      <c r="J14" s="418">
        <v>25</v>
      </c>
      <c r="K14" s="418">
        <v>32</v>
      </c>
      <c r="M14" s="6"/>
      <c r="N14" s="219" t="s">
        <v>245</v>
      </c>
      <c r="O14" s="220"/>
      <c r="P14" s="221">
        <v>90</v>
      </c>
      <c r="Q14" s="417">
        <f t="shared" si="0"/>
        <v>100</v>
      </c>
      <c r="R14" s="418">
        <v>4</v>
      </c>
      <c r="S14" s="418">
        <v>18</v>
      </c>
      <c r="T14" s="418">
        <v>17</v>
      </c>
      <c r="U14" s="418">
        <v>23</v>
      </c>
      <c r="V14" s="418">
        <v>22</v>
      </c>
      <c r="W14" s="418">
        <v>16</v>
      </c>
    </row>
    <row r="15" spans="1:23" ht="12.75" customHeight="1">
      <c r="A15" s="6"/>
      <c r="B15" s="219" t="s">
        <v>228</v>
      </c>
      <c r="C15" s="220"/>
      <c r="D15" s="221">
        <v>160</v>
      </c>
      <c r="E15" s="417">
        <f t="shared" si="2"/>
        <v>148</v>
      </c>
      <c r="F15" s="418">
        <v>6</v>
      </c>
      <c r="G15" s="418">
        <v>26</v>
      </c>
      <c r="H15" s="418">
        <v>25</v>
      </c>
      <c r="I15" s="418">
        <v>26</v>
      </c>
      <c r="J15" s="418">
        <v>37</v>
      </c>
      <c r="K15" s="418">
        <v>28</v>
      </c>
      <c r="M15" s="6"/>
      <c r="N15" s="219" t="s">
        <v>247</v>
      </c>
      <c r="O15" s="220"/>
      <c r="P15" s="417">
        <f>SUM(D13:D48)+SUM(P7:P14)</f>
        <v>4410</v>
      </c>
      <c r="Q15" s="417">
        <f aca="true" t="shared" si="3" ref="Q15:W15">SUM(E13:E48)+SUM(Q7:Q14)</f>
        <v>4235</v>
      </c>
      <c r="R15" s="417">
        <f t="shared" si="3"/>
        <v>149</v>
      </c>
      <c r="S15" s="417">
        <f t="shared" si="3"/>
        <v>622</v>
      </c>
      <c r="T15" s="417">
        <f t="shared" si="3"/>
        <v>732</v>
      </c>
      <c r="U15" s="417">
        <f t="shared" si="3"/>
        <v>876</v>
      </c>
      <c r="V15" s="417">
        <f t="shared" si="3"/>
        <v>921</v>
      </c>
      <c r="W15" s="417">
        <f t="shared" si="3"/>
        <v>935</v>
      </c>
    </row>
    <row r="16" spans="1:23" ht="12.75" customHeight="1">
      <c r="A16" s="6"/>
      <c r="B16" s="219" t="s">
        <v>231</v>
      </c>
      <c r="C16" s="220"/>
      <c r="D16" s="221">
        <v>50</v>
      </c>
      <c r="E16" s="417">
        <f t="shared" si="2"/>
        <v>39</v>
      </c>
      <c r="F16" s="418" t="s">
        <v>449</v>
      </c>
      <c r="G16" s="418">
        <v>5</v>
      </c>
      <c r="H16" s="418">
        <v>10</v>
      </c>
      <c r="I16" s="418">
        <v>9</v>
      </c>
      <c r="J16" s="418">
        <v>8</v>
      </c>
      <c r="K16" s="418">
        <v>7</v>
      </c>
      <c r="M16" s="6"/>
      <c r="N16" s="219"/>
      <c r="O16" s="220"/>
      <c r="P16" s="417"/>
      <c r="Q16" s="417"/>
      <c r="R16" s="417"/>
      <c r="S16" s="417"/>
      <c r="T16" s="417"/>
      <c r="U16" s="417"/>
      <c r="V16" s="417"/>
      <c r="W16" s="417"/>
    </row>
    <row r="17" spans="1:23" ht="12.75" customHeight="1">
      <c r="A17" s="6"/>
      <c r="B17" s="219" t="s">
        <v>68</v>
      </c>
      <c r="C17" s="220"/>
      <c r="D17" s="221">
        <v>80</v>
      </c>
      <c r="E17" s="417">
        <f t="shared" si="2"/>
        <v>81</v>
      </c>
      <c r="F17" s="418">
        <v>2</v>
      </c>
      <c r="G17" s="418">
        <v>17</v>
      </c>
      <c r="H17" s="418">
        <v>14</v>
      </c>
      <c r="I17" s="418">
        <v>15</v>
      </c>
      <c r="J17" s="418">
        <v>17</v>
      </c>
      <c r="K17" s="418">
        <v>16</v>
      </c>
      <c r="M17" s="6"/>
      <c r="N17" s="219" t="s">
        <v>248</v>
      </c>
      <c r="O17" s="220"/>
      <c r="P17" s="221">
        <v>230</v>
      </c>
      <c r="Q17" s="417">
        <f aca="true" t="shared" si="4" ref="Q17:Q46">SUM(R17:W17)</f>
        <v>218</v>
      </c>
      <c r="R17" s="418">
        <v>13</v>
      </c>
      <c r="S17" s="418">
        <v>30</v>
      </c>
      <c r="T17" s="418">
        <v>31</v>
      </c>
      <c r="U17" s="418">
        <v>45</v>
      </c>
      <c r="V17" s="418">
        <v>48</v>
      </c>
      <c r="W17" s="418">
        <v>51</v>
      </c>
    </row>
    <row r="18" spans="1:23" ht="12.75" customHeight="1">
      <c r="A18" s="6"/>
      <c r="B18" s="219" t="s">
        <v>236</v>
      </c>
      <c r="C18" s="220"/>
      <c r="D18" s="221">
        <v>80</v>
      </c>
      <c r="E18" s="417">
        <f t="shared" si="2"/>
        <v>77</v>
      </c>
      <c r="F18" s="418" t="s">
        <v>449</v>
      </c>
      <c r="G18" s="418">
        <v>9</v>
      </c>
      <c r="H18" s="418">
        <v>19</v>
      </c>
      <c r="I18" s="418">
        <v>17</v>
      </c>
      <c r="J18" s="418">
        <v>16</v>
      </c>
      <c r="K18" s="418">
        <v>16</v>
      </c>
      <c r="M18" s="6"/>
      <c r="N18" s="219" t="s">
        <v>249</v>
      </c>
      <c r="O18" s="220"/>
      <c r="P18" s="221">
        <v>45</v>
      </c>
      <c r="Q18" s="417">
        <f t="shared" si="4"/>
        <v>52</v>
      </c>
      <c r="R18" s="418">
        <v>10</v>
      </c>
      <c r="S18" s="418">
        <v>14</v>
      </c>
      <c r="T18" s="418">
        <v>14</v>
      </c>
      <c r="U18" s="418">
        <v>14</v>
      </c>
      <c r="V18" s="418" t="s">
        <v>449</v>
      </c>
      <c r="W18" s="418" t="s">
        <v>449</v>
      </c>
    </row>
    <row r="19" spans="1:23" ht="12.75" customHeight="1">
      <c r="A19" s="6"/>
      <c r="B19" s="219" t="s">
        <v>70</v>
      </c>
      <c r="C19" s="220"/>
      <c r="D19" s="221">
        <v>120</v>
      </c>
      <c r="E19" s="417">
        <f t="shared" si="2"/>
        <v>122</v>
      </c>
      <c r="F19" s="418">
        <v>5</v>
      </c>
      <c r="G19" s="418">
        <v>20</v>
      </c>
      <c r="H19" s="418">
        <v>19</v>
      </c>
      <c r="I19" s="418">
        <v>27</v>
      </c>
      <c r="J19" s="418">
        <v>27</v>
      </c>
      <c r="K19" s="418">
        <v>24</v>
      </c>
      <c r="M19" s="6"/>
      <c r="N19" s="219" t="s">
        <v>250</v>
      </c>
      <c r="O19" s="220"/>
      <c r="P19" s="221">
        <v>150</v>
      </c>
      <c r="Q19" s="417">
        <f t="shared" si="4"/>
        <v>145</v>
      </c>
      <c r="R19" s="418">
        <v>9</v>
      </c>
      <c r="S19" s="418">
        <v>26</v>
      </c>
      <c r="T19" s="418">
        <v>26</v>
      </c>
      <c r="U19" s="418">
        <v>30</v>
      </c>
      <c r="V19" s="418">
        <v>29</v>
      </c>
      <c r="W19" s="418">
        <v>25</v>
      </c>
    </row>
    <row r="20" spans="1:23" ht="12.75" customHeight="1">
      <c r="A20" s="6"/>
      <c r="B20" s="219" t="s">
        <v>239</v>
      </c>
      <c r="C20" s="220"/>
      <c r="D20" s="221">
        <v>60</v>
      </c>
      <c r="E20" s="417">
        <f t="shared" si="2"/>
        <v>67</v>
      </c>
      <c r="F20" s="418">
        <v>4</v>
      </c>
      <c r="G20" s="418">
        <v>11</v>
      </c>
      <c r="H20" s="418">
        <v>11</v>
      </c>
      <c r="I20" s="418">
        <v>14</v>
      </c>
      <c r="J20" s="418">
        <v>13</v>
      </c>
      <c r="K20" s="418">
        <v>14</v>
      </c>
      <c r="M20" s="6"/>
      <c r="N20" s="219" t="s">
        <v>252</v>
      </c>
      <c r="O20" s="220"/>
      <c r="P20" s="221">
        <v>120</v>
      </c>
      <c r="Q20" s="417">
        <f t="shared" si="4"/>
        <v>119</v>
      </c>
      <c r="R20" s="418">
        <v>9</v>
      </c>
      <c r="S20" s="418">
        <v>18</v>
      </c>
      <c r="T20" s="418">
        <v>26</v>
      </c>
      <c r="U20" s="418">
        <v>21</v>
      </c>
      <c r="V20" s="418">
        <v>23</v>
      </c>
      <c r="W20" s="418">
        <v>22</v>
      </c>
    </row>
    <row r="21" spans="1:23" ht="12.75" customHeight="1">
      <c r="A21" s="6"/>
      <c r="B21" s="219" t="s">
        <v>240</v>
      </c>
      <c r="C21" s="220"/>
      <c r="D21" s="221">
        <v>190</v>
      </c>
      <c r="E21" s="417">
        <f t="shared" si="2"/>
        <v>173</v>
      </c>
      <c r="F21" s="418">
        <v>5</v>
      </c>
      <c r="G21" s="418">
        <v>34</v>
      </c>
      <c r="H21" s="418">
        <v>32</v>
      </c>
      <c r="I21" s="418">
        <v>32</v>
      </c>
      <c r="J21" s="418">
        <v>38</v>
      </c>
      <c r="K21" s="418">
        <v>32</v>
      </c>
      <c r="M21" s="6"/>
      <c r="N21" s="219" t="s">
        <v>254</v>
      </c>
      <c r="O21" s="220"/>
      <c r="P21" s="221">
        <v>230</v>
      </c>
      <c r="Q21" s="417">
        <f t="shared" si="4"/>
        <v>251</v>
      </c>
      <c r="R21" s="418">
        <v>16</v>
      </c>
      <c r="S21" s="418">
        <v>38</v>
      </c>
      <c r="T21" s="418">
        <v>44</v>
      </c>
      <c r="U21" s="418">
        <v>64</v>
      </c>
      <c r="V21" s="418">
        <v>41</v>
      </c>
      <c r="W21" s="418">
        <v>48</v>
      </c>
    </row>
    <row r="22" spans="1:23" ht="12.75" customHeight="1">
      <c r="A22" s="6"/>
      <c r="B22" s="219" t="s">
        <v>241</v>
      </c>
      <c r="C22" s="220"/>
      <c r="D22" s="221">
        <v>140</v>
      </c>
      <c r="E22" s="417">
        <f t="shared" si="2"/>
        <v>121</v>
      </c>
      <c r="F22" s="418">
        <v>7</v>
      </c>
      <c r="G22" s="418">
        <v>15</v>
      </c>
      <c r="H22" s="418">
        <v>21</v>
      </c>
      <c r="I22" s="418">
        <v>25</v>
      </c>
      <c r="J22" s="418">
        <v>25</v>
      </c>
      <c r="K22" s="418">
        <v>28</v>
      </c>
      <c r="M22" s="6"/>
      <c r="N22" s="219" t="s">
        <v>256</v>
      </c>
      <c r="O22" s="220"/>
      <c r="P22" s="221">
        <v>120</v>
      </c>
      <c r="Q22" s="417">
        <f t="shared" si="4"/>
        <v>115</v>
      </c>
      <c r="R22" s="418">
        <v>8</v>
      </c>
      <c r="S22" s="418">
        <v>14</v>
      </c>
      <c r="T22" s="418">
        <v>21</v>
      </c>
      <c r="U22" s="418">
        <v>17</v>
      </c>
      <c r="V22" s="418">
        <v>29</v>
      </c>
      <c r="W22" s="418">
        <v>26</v>
      </c>
    </row>
    <row r="23" spans="1:23" ht="12.75" customHeight="1">
      <c r="A23" s="6"/>
      <c r="B23" s="219" t="s">
        <v>244</v>
      </c>
      <c r="C23" s="220"/>
      <c r="D23" s="221">
        <v>70</v>
      </c>
      <c r="E23" s="417">
        <f t="shared" si="2"/>
        <v>45</v>
      </c>
      <c r="F23" s="418">
        <v>2</v>
      </c>
      <c r="G23" s="418">
        <v>9</v>
      </c>
      <c r="H23" s="418">
        <v>6</v>
      </c>
      <c r="I23" s="418">
        <v>7</v>
      </c>
      <c r="J23" s="418">
        <v>14</v>
      </c>
      <c r="K23" s="418">
        <v>7</v>
      </c>
      <c r="M23" s="6"/>
      <c r="N23" s="219" t="s">
        <v>257</v>
      </c>
      <c r="O23" s="220"/>
      <c r="P23" s="221">
        <v>120</v>
      </c>
      <c r="Q23" s="417">
        <f t="shared" si="4"/>
        <v>104</v>
      </c>
      <c r="R23" s="418">
        <v>8</v>
      </c>
      <c r="S23" s="418">
        <v>13</v>
      </c>
      <c r="T23" s="418">
        <v>22</v>
      </c>
      <c r="U23" s="418">
        <v>19</v>
      </c>
      <c r="V23" s="418">
        <v>20</v>
      </c>
      <c r="W23" s="418">
        <v>22</v>
      </c>
    </row>
    <row r="24" spans="1:23" ht="12.75" customHeight="1">
      <c r="A24" s="6"/>
      <c r="B24" s="219" t="s">
        <v>74</v>
      </c>
      <c r="C24" s="220"/>
      <c r="D24" s="221">
        <v>50</v>
      </c>
      <c r="E24" s="417">
        <f t="shared" si="2"/>
        <v>33</v>
      </c>
      <c r="F24" s="418">
        <v>1</v>
      </c>
      <c r="G24" s="418">
        <v>5</v>
      </c>
      <c r="H24" s="418">
        <v>10</v>
      </c>
      <c r="I24" s="418">
        <v>4</v>
      </c>
      <c r="J24" s="418">
        <v>4</v>
      </c>
      <c r="K24" s="418">
        <v>9</v>
      </c>
      <c r="M24" s="6"/>
      <c r="N24" s="219" t="s">
        <v>258</v>
      </c>
      <c r="O24" s="220"/>
      <c r="P24" s="221">
        <v>90</v>
      </c>
      <c r="Q24" s="417">
        <f t="shared" si="4"/>
        <v>104</v>
      </c>
      <c r="R24" s="418">
        <v>4</v>
      </c>
      <c r="S24" s="418">
        <v>18</v>
      </c>
      <c r="T24" s="418">
        <v>19</v>
      </c>
      <c r="U24" s="418">
        <v>17</v>
      </c>
      <c r="V24" s="418">
        <v>23</v>
      </c>
      <c r="W24" s="418">
        <v>23</v>
      </c>
    </row>
    <row r="25" spans="1:23" ht="12.75" customHeight="1">
      <c r="A25" s="6"/>
      <c r="B25" s="219" t="s">
        <v>76</v>
      </c>
      <c r="C25" s="220"/>
      <c r="D25" s="221">
        <v>120</v>
      </c>
      <c r="E25" s="417">
        <f t="shared" si="2"/>
        <v>117</v>
      </c>
      <c r="F25" s="418">
        <v>5</v>
      </c>
      <c r="G25" s="418">
        <v>18</v>
      </c>
      <c r="H25" s="418">
        <v>22</v>
      </c>
      <c r="I25" s="418">
        <v>28</v>
      </c>
      <c r="J25" s="418">
        <v>23</v>
      </c>
      <c r="K25" s="418">
        <v>21</v>
      </c>
      <c r="M25" s="6"/>
      <c r="N25" s="219" t="s">
        <v>259</v>
      </c>
      <c r="O25" s="220"/>
      <c r="P25" s="221">
        <v>110</v>
      </c>
      <c r="Q25" s="417">
        <f t="shared" si="4"/>
        <v>127</v>
      </c>
      <c r="R25" s="418">
        <v>10</v>
      </c>
      <c r="S25" s="418">
        <v>23</v>
      </c>
      <c r="T25" s="418">
        <v>22</v>
      </c>
      <c r="U25" s="418">
        <v>24</v>
      </c>
      <c r="V25" s="418">
        <v>25</v>
      </c>
      <c r="W25" s="418">
        <v>23</v>
      </c>
    </row>
    <row r="26" spans="1:23" ht="12.75" customHeight="1">
      <c r="A26" s="6"/>
      <c r="B26" s="219" t="s">
        <v>80</v>
      </c>
      <c r="C26" s="220"/>
      <c r="D26" s="221">
        <v>150</v>
      </c>
      <c r="E26" s="417">
        <f t="shared" si="2"/>
        <v>144</v>
      </c>
      <c r="F26" s="418">
        <v>8</v>
      </c>
      <c r="G26" s="418">
        <v>18</v>
      </c>
      <c r="H26" s="418">
        <v>28</v>
      </c>
      <c r="I26" s="418">
        <v>28</v>
      </c>
      <c r="J26" s="418">
        <v>25</v>
      </c>
      <c r="K26" s="418">
        <v>37</v>
      </c>
      <c r="M26" s="6"/>
      <c r="N26" s="219" t="s">
        <v>261</v>
      </c>
      <c r="O26" s="220"/>
      <c r="P26" s="221">
        <v>180</v>
      </c>
      <c r="Q26" s="417">
        <f t="shared" si="4"/>
        <v>180</v>
      </c>
      <c r="R26" s="418">
        <v>10</v>
      </c>
      <c r="S26" s="418">
        <v>31</v>
      </c>
      <c r="T26" s="418">
        <v>37</v>
      </c>
      <c r="U26" s="418">
        <v>37</v>
      </c>
      <c r="V26" s="418">
        <v>32</v>
      </c>
      <c r="W26" s="418">
        <v>33</v>
      </c>
    </row>
    <row r="27" spans="1:23" ht="12.75" customHeight="1">
      <c r="A27" s="6"/>
      <c r="B27" s="219" t="s">
        <v>82</v>
      </c>
      <c r="C27" s="220"/>
      <c r="D27" s="221">
        <v>190</v>
      </c>
      <c r="E27" s="417">
        <f t="shared" si="2"/>
        <v>208</v>
      </c>
      <c r="F27" s="418">
        <v>5</v>
      </c>
      <c r="G27" s="418">
        <v>36</v>
      </c>
      <c r="H27" s="418">
        <v>39</v>
      </c>
      <c r="I27" s="418">
        <v>38</v>
      </c>
      <c r="J27" s="418">
        <v>41</v>
      </c>
      <c r="K27" s="418">
        <v>49</v>
      </c>
      <c r="M27" s="6"/>
      <c r="N27" s="219" t="s">
        <v>263</v>
      </c>
      <c r="O27" s="220"/>
      <c r="P27" s="221">
        <v>90</v>
      </c>
      <c r="Q27" s="417">
        <f t="shared" si="4"/>
        <v>99</v>
      </c>
      <c r="R27" s="418">
        <v>3</v>
      </c>
      <c r="S27" s="418">
        <v>14</v>
      </c>
      <c r="T27" s="418">
        <v>23</v>
      </c>
      <c r="U27" s="418">
        <v>23</v>
      </c>
      <c r="V27" s="418">
        <v>11</v>
      </c>
      <c r="W27" s="418">
        <v>25</v>
      </c>
    </row>
    <row r="28" spans="1:23" ht="12.75" customHeight="1">
      <c r="A28" s="6"/>
      <c r="B28" s="219" t="s">
        <v>84</v>
      </c>
      <c r="C28" s="220"/>
      <c r="D28" s="221">
        <v>120</v>
      </c>
      <c r="E28" s="417">
        <f t="shared" si="2"/>
        <v>137</v>
      </c>
      <c r="F28" s="418">
        <v>5</v>
      </c>
      <c r="G28" s="418">
        <v>22</v>
      </c>
      <c r="H28" s="418">
        <v>16</v>
      </c>
      <c r="I28" s="418">
        <v>30</v>
      </c>
      <c r="J28" s="418">
        <v>36</v>
      </c>
      <c r="K28" s="418">
        <v>28</v>
      </c>
      <c r="M28" s="6"/>
      <c r="N28" s="219" t="s">
        <v>88</v>
      </c>
      <c r="O28" s="220"/>
      <c r="P28" s="221">
        <v>120</v>
      </c>
      <c r="Q28" s="417">
        <f t="shared" si="4"/>
        <v>129</v>
      </c>
      <c r="R28" s="418">
        <v>10</v>
      </c>
      <c r="S28" s="418">
        <v>19</v>
      </c>
      <c r="T28" s="418">
        <v>24</v>
      </c>
      <c r="U28" s="418">
        <v>25</v>
      </c>
      <c r="V28" s="418">
        <v>24</v>
      </c>
      <c r="W28" s="429">
        <v>27</v>
      </c>
    </row>
    <row r="29" spans="1:23" ht="12.75" customHeight="1">
      <c r="A29" s="6"/>
      <c r="B29" s="219" t="s">
        <v>251</v>
      </c>
      <c r="C29" s="220"/>
      <c r="D29" s="221">
        <v>30</v>
      </c>
      <c r="E29" s="417">
        <f t="shared" si="2"/>
        <v>18</v>
      </c>
      <c r="F29" s="418" t="s">
        <v>449</v>
      </c>
      <c r="G29" s="418">
        <v>3</v>
      </c>
      <c r="H29" s="418" t="s">
        <v>449</v>
      </c>
      <c r="I29" s="418">
        <v>5</v>
      </c>
      <c r="J29" s="418">
        <v>3</v>
      </c>
      <c r="K29" s="418">
        <v>7</v>
      </c>
      <c r="M29" s="6"/>
      <c r="N29" s="219" t="s">
        <v>266</v>
      </c>
      <c r="O29" s="220"/>
      <c r="P29" s="417">
        <v>60</v>
      </c>
      <c r="Q29" s="417">
        <f t="shared" si="4"/>
        <v>61</v>
      </c>
      <c r="R29" s="417">
        <v>5</v>
      </c>
      <c r="S29" s="417">
        <v>12</v>
      </c>
      <c r="T29" s="417">
        <v>14</v>
      </c>
      <c r="U29" s="417">
        <v>11</v>
      </c>
      <c r="V29" s="417">
        <v>11</v>
      </c>
      <c r="W29" s="417">
        <v>8</v>
      </c>
    </row>
    <row r="30" spans="1:23" ht="12.75" customHeight="1">
      <c r="A30" s="6"/>
      <c r="B30" s="219" t="s">
        <v>253</v>
      </c>
      <c r="C30" s="220"/>
      <c r="D30" s="221">
        <v>60</v>
      </c>
      <c r="E30" s="417">
        <f t="shared" si="2"/>
        <v>61</v>
      </c>
      <c r="F30" s="418">
        <v>4</v>
      </c>
      <c r="G30" s="418">
        <v>7</v>
      </c>
      <c r="H30" s="418">
        <v>10</v>
      </c>
      <c r="I30" s="418">
        <v>15</v>
      </c>
      <c r="J30" s="418">
        <v>8</v>
      </c>
      <c r="K30" s="418">
        <v>17</v>
      </c>
      <c r="M30" s="6"/>
      <c r="N30" s="219" t="s">
        <v>450</v>
      </c>
      <c r="O30" s="220"/>
      <c r="P30" s="430">
        <v>120</v>
      </c>
      <c r="Q30" s="417">
        <f t="shared" si="4"/>
        <v>114</v>
      </c>
      <c r="R30" s="211">
        <v>6</v>
      </c>
      <c r="S30" s="211">
        <v>19</v>
      </c>
      <c r="T30" s="211">
        <v>13</v>
      </c>
      <c r="U30" s="211">
        <v>31</v>
      </c>
      <c r="V30" s="211">
        <v>21</v>
      </c>
      <c r="W30" s="211">
        <v>24</v>
      </c>
    </row>
    <row r="31" spans="1:23" ht="12.75" customHeight="1">
      <c r="A31" s="6"/>
      <c r="B31" s="219" t="s">
        <v>255</v>
      </c>
      <c r="C31" s="220"/>
      <c r="D31" s="221">
        <v>50</v>
      </c>
      <c r="E31" s="417">
        <f t="shared" si="2"/>
        <v>58</v>
      </c>
      <c r="F31" s="418" t="s">
        <v>451</v>
      </c>
      <c r="G31" s="418">
        <v>7</v>
      </c>
      <c r="H31" s="418">
        <v>12</v>
      </c>
      <c r="I31" s="418">
        <v>15</v>
      </c>
      <c r="J31" s="418">
        <v>8</v>
      </c>
      <c r="K31" s="418">
        <v>16</v>
      </c>
      <c r="M31" s="6"/>
      <c r="N31" s="219" t="s">
        <v>216</v>
      </c>
      <c r="O31" s="431"/>
      <c r="P31" s="415">
        <v>150</v>
      </c>
      <c r="Q31" s="417">
        <f t="shared" si="4"/>
        <v>152</v>
      </c>
      <c r="R31" s="416">
        <v>4</v>
      </c>
      <c r="S31" s="416">
        <v>19</v>
      </c>
      <c r="T31" s="416">
        <v>25</v>
      </c>
      <c r="U31" s="416">
        <v>40</v>
      </c>
      <c r="V31" s="416">
        <v>33</v>
      </c>
      <c r="W31" s="416">
        <v>31</v>
      </c>
    </row>
    <row r="32" spans="1:23" ht="12.75" customHeight="1">
      <c r="A32" s="6"/>
      <c r="B32" s="219" t="s">
        <v>69</v>
      </c>
      <c r="C32" s="220"/>
      <c r="D32" s="221">
        <v>200</v>
      </c>
      <c r="E32" s="417">
        <f t="shared" si="2"/>
        <v>209</v>
      </c>
      <c r="F32" s="418">
        <v>4</v>
      </c>
      <c r="G32" s="418">
        <v>24</v>
      </c>
      <c r="H32" s="418">
        <v>36</v>
      </c>
      <c r="I32" s="418">
        <v>40</v>
      </c>
      <c r="J32" s="418">
        <v>50</v>
      </c>
      <c r="K32" s="418">
        <v>55</v>
      </c>
      <c r="M32" s="6"/>
      <c r="N32" s="219" t="s">
        <v>217</v>
      </c>
      <c r="O32" s="432"/>
      <c r="P32" s="419">
        <v>90</v>
      </c>
      <c r="Q32" s="417">
        <f t="shared" si="4"/>
        <v>102</v>
      </c>
      <c r="R32" s="419">
        <v>3</v>
      </c>
      <c r="S32" s="419">
        <v>11</v>
      </c>
      <c r="T32" s="419">
        <v>25</v>
      </c>
      <c r="U32" s="419">
        <v>22</v>
      </c>
      <c r="V32" s="419">
        <v>21</v>
      </c>
      <c r="W32" s="419">
        <v>20</v>
      </c>
    </row>
    <row r="33" spans="1:23" ht="12.75" customHeight="1">
      <c r="A33" s="6"/>
      <c r="B33" s="219" t="s">
        <v>65</v>
      </c>
      <c r="C33" s="220"/>
      <c r="D33" s="221">
        <v>120</v>
      </c>
      <c r="E33" s="417">
        <f t="shared" si="2"/>
        <v>137</v>
      </c>
      <c r="F33" s="418">
        <v>5</v>
      </c>
      <c r="G33" s="418">
        <v>17</v>
      </c>
      <c r="H33" s="418">
        <v>24</v>
      </c>
      <c r="I33" s="418">
        <v>28</v>
      </c>
      <c r="J33" s="418">
        <v>28</v>
      </c>
      <c r="K33" s="418">
        <v>35</v>
      </c>
      <c r="M33" s="6"/>
      <c r="N33" s="219" t="s">
        <v>218</v>
      </c>
      <c r="O33" s="432"/>
      <c r="P33" s="223">
        <v>230</v>
      </c>
      <c r="Q33" s="417">
        <f t="shared" si="4"/>
        <v>265</v>
      </c>
      <c r="R33" s="417">
        <v>7</v>
      </c>
      <c r="S33" s="417">
        <v>47</v>
      </c>
      <c r="T33" s="417">
        <v>38</v>
      </c>
      <c r="U33" s="417">
        <v>60</v>
      </c>
      <c r="V33" s="417">
        <v>56</v>
      </c>
      <c r="W33" s="417">
        <v>57</v>
      </c>
    </row>
    <row r="34" spans="1:23" ht="12.75" customHeight="1">
      <c r="A34" s="6"/>
      <c r="B34" s="219" t="s">
        <v>67</v>
      </c>
      <c r="C34" s="220"/>
      <c r="D34" s="221">
        <v>110</v>
      </c>
      <c r="E34" s="417">
        <f t="shared" si="2"/>
        <v>117</v>
      </c>
      <c r="F34" s="418">
        <v>7</v>
      </c>
      <c r="G34" s="418">
        <v>17</v>
      </c>
      <c r="H34" s="418">
        <v>22</v>
      </c>
      <c r="I34" s="418">
        <v>20</v>
      </c>
      <c r="J34" s="418">
        <v>23</v>
      </c>
      <c r="K34" s="418">
        <v>28</v>
      </c>
      <c r="M34" s="6"/>
      <c r="N34" s="219" t="s">
        <v>219</v>
      </c>
      <c r="O34" s="432"/>
      <c r="P34" s="223">
        <v>120</v>
      </c>
      <c r="Q34" s="417">
        <f t="shared" si="4"/>
        <v>133</v>
      </c>
      <c r="R34" s="417">
        <v>7</v>
      </c>
      <c r="S34" s="417">
        <v>14</v>
      </c>
      <c r="T34" s="417">
        <v>29</v>
      </c>
      <c r="U34" s="417">
        <v>28</v>
      </c>
      <c r="V34" s="417">
        <v>27</v>
      </c>
      <c r="W34" s="417">
        <v>28</v>
      </c>
    </row>
    <row r="35" spans="1:23" ht="12.75" customHeight="1">
      <c r="A35" s="6"/>
      <c r="B35" s="219" t="s">
        <v>260</v>
      </c>
      <c r="C35" s="220"/>
      <c r="D35" s="221">
        <v>90</v>
      </c>
      <c r="E35" s="417">
        <f t="shared" si="2"/>
        <v>103</v>
      </c>
      <c r="F35" s="418">
        <v>5</v>
      </c>
      <c r="G35" s="418">
        <v>10</v>
      </c>
      <c r="H35" s="418">
        <v>16</v>
      </c>
      <c r="I35" s="418">
        <v>20</v>
      </c>
      <c r="J35" s="418">
        <v>29</v>
      </c>
      <c r="K35" s="418">
        <v>23</v>
      </c>
      <c r="M35" s="6"/>
      <c r="N35" s="219" t="s">
        <v>220</v>
      </c>
      <c r="O35" s="433"/>
      <c r="P35" s="223">
        <v>120</v>
      </c>
      <c r="Q35" s="417">
        <f t="shared" si="4"/>
        <v>138</v>
      </c>
      <c r="R35" s="417">
        <v>6</v>
      </c>
      <c r="S35" s="417">
        <v>14</v>
      </c>
      <c r="T35" s="417">
        <v>33</v>
      </c>
      <c r="U35" s="417">
        <v>28</v>
      </c>
      <c r="V35" s="417">
        <v>28</v>
      </c>
      <c r="W35" s="417">
        <v>29</v>
      </c>
    </row>
    <row r="36" spans="1:23" ht="12.75" customHeight="1">
      <c r="A36" s="6"/>
      <c r="B36" s="219" t="s">
        <v>262</v>
      </c>
      <c r="C36" s="220"/>
      <c r="D36" s="221">
        <v>120</v>
      </c>
      <c r="E36" s="417">
        <f t="shared" si="2"/>
        <v>118</v>
      </c>
      <c r="F36" s="418" t="s">
        <v>451</v>
      </c>
      <c r="G36" s="418">
        <v>17</v>
      </c>
      <c r="H36" s="418">
        <v>14</v>
      </c>
      <c r="I36" s="418">
        <v>26</v>
      </c>
      <c r="J36" s="418">
        <v>33</v>
      </c>
      <c r="K36" s="418">
        <v>28</v>
      </c>
      <c r="M36" s="6"/>
      <c r="N36" s="219" t="s">
        <v>221</v>
      </c>
      <c r="O36" s="220"/>
      <c r="P36" s="434">
        <v>120</v>
      </c>
      <c r="Q36" s="417">
        <f t="shared" si="4"/>
        <v>138</v>
      </c>
      <c r="R36" s="435">
        <v>7</v>
      </c>
      <c r="S36" s="435">
        <v>28</v>
      </c>
      <c r="T36" s="435">
        <v>28</v>
      </c>
      <c r="U36" s="435">
        <v>22</v>
      </c>
      <c r="V36" s="435">
        <v>24</v>
      </c>
      <c r="W36" s="435">
        <v>29</v>
      </c>
    </row>
    <row r="37" spans="1:23" ht="12.75" customHeight="1">
      <c r="A37" s="6"/>
      <c r="B37" s="219" t="s">
        <v>264</v>
      </c>
      <c r="C37" s="220"/>
      <c r="D37" s="221">
        <v>110</v>
      </c>
      <c r="E37" s="417">
        <f t="shared" si="2"/>
        <v>124</v>
      </c>
      <c r="F37" s="418">
        <v>7</v>
      </c>
      <c r="G37" s="418">
        <v>16</v>
      </c>
      <c r="H37" s="418">
        <v>16</v>
      </c>
      <c r="I37" s="418">
        <v>33</v>
      </c>
      <c r="J37" s="418">
        <v>27</v>
      </c>
      <c r="K37" s="418">
        <v>25</v>
      </c>
      <c r="M37" s="6"/>
      <c r="N37" s="219" t="s">
        <v>224</v>
      </c>
      <c r="O37" s="220"/>
      <c r="P37" s="221">
        <v>120</v>
      </c>
      <c r="Q37" s="417">
        <f t="shared" si="4"/>
        <v>127</v>
      </c>
      <c r="R37" s="418">
        <v>5</v>
      </c>
      <c r="S37" s="418">
        <v>16</v>
      </c>
      <c r="T37" s="418">
        <v>28</v>
      </c>
      <c r="U37" s="418">
        <v>24</v>
      </c>
      <c r="V37" s="418">
        <v>30</v>
      </c>
      <c r="W37" s="418">
        <v>24</v>
      </c>
    </row>
    <row r="38" spans="1:23" ht="12.75" customHeight="1">
      <c r="A38" s="6"/>
      <c r="B38" s="219" t="s">
        <v>265</v>
      </c>
      <c r="C38" s="220"/>
      <c r="D38" s="221">
        <v>5</v>
      </c>
      <c r="E38" s="418" t="s">
        <v>451</v>
      </c>
      <c r="F38" s="418" t="s">
        <v>451</v>
      </c>
      <c r="G38" s="418" t="s">
        <v>451</v>
      </c>
      <c r="H38" s="418" t="s">
        <v>451</v>
      </c>
      <c r="I38" s="418" t="s">
        <v>451</v>
      </c>
      <c r="J38" s="418" t="s">
        <v>451</v>
      </c>
      <c r="K38" s="418" t="s">
        <v>451</v>
      </c>
      <c r="M38" s="6"/>
      <c r="N38" s="219" t="s">
        <v>227</v>
      </c>
      <c r="O38" s="220"/>
      <c r="P38" s="221">
        <v>60</v>
      </c>
      <c r="Q38" s="417">
        <f t="shared" si="4"/>
        <v>64</v>
      </c>
      <c r="R38" s="418">
        <v>5</v>
      </c>
      <c r="S38" s="418">
        <v>11</v>
      </c>
      <c r="T38" s="418">
        <v>12</v>
      </c>
      <c r="U38" s="418">
        <v>12</v>
      </c>
      <c r="V38" s="418">
        <v>11</v>
      </c>
      <c r="W38" s="418">
        <v>13</v>
      </c>
    </row>
    <row r="39" spans="1:23" ht="12.75" customHeight="1">
      <c r="A39" s="6"/>
      <c r="B39" s="219" t="s">
        <v>267</v>
      </c>
      <c r="C39" s="220"/>
      <c r="D39" s="221">
        <v>5</v>
      </c>
      <c r="E39" s="418" t="s">
        <v>451</v>
      </c>
      <c r="F39" s="418" t="s">
        <v>451</v>
      </c>
      <c r="G39" s="418" t="s">
        <v>451</v>
      </c>
      <c r="H39" s="418" t="s">
        <v>451</v>
      </c>
      <c r="I39" s="418" t="s">
        <v>451</v>
      </c>
      <c r="J39" s="418" t="s">
        <v>451</v>
      </c>
      <c r="K39" s="418" t="s">
        <v>451</v>
      </c>
      <c r="M39" s="6"/>
      <c r="N39" s="219" t="s">
        <v>230</v>
      </c>
      <c r="O39" s="220"/>
      <c r="P39" s="221">
        <v>90</v>
      </c>
      <c r="Q39" s="417">
        <f t="shared" si="4"/>
        <v>104</v>
      </c>
      <c r="R39" s="418">
        <v>6</v>
      </c>
      <c r="S39" s="418">
        <v>12</v>
      </c>
      <c r="T39" s="418">
        <v>20</v>
      </c>
      <c r="U39" s="418">
        <v>25</v>
      </c>
      <c r="V39" s="418">
        <v>20</v>
      </c>
      <c r="W39" s="418">
        <v>21</v>
      </c>
    </row>
    <row r="40" spans="1:23" ht="12.75" customHeight="1">
      <c r="A40" s="6"/>
      <c r="B40" s="219" t="s">
        <v>77</v>
      </c>
      <c r="C40" s="220"/>
      <c r="D40" s="221">
        <v>170</v>
      </c>
      <c r="E40" s="417">
        <f aca="true" t="shared" si="5" ref="E40:E48">SUM(F40:K40)</f>
        <v>165</v>
      </c>
      <c r="F40" s="418">
        <v>6</v>
      </c>
      <c r="G40" s="418">
        <v>19</v>
      </c>
      <c r="H40" s="418">
        <v>27</v>
      </c>
      <c r="I40" s="418">
        <v>43</v>
      </c>
      <c r="J40" s="418">
        <v>37</v>
      </c>
      <c r="K40" s="418">
        <v>33</v>
      </c>
      <c r="M40" s="6"/>
      <c r="N40" s="219" t="s">
        <v>233</v>
      </c>
      <c r="O40" s="220"/>
      <c r="P40" s="221">
        <v>30</v>
      </c>
      <c r="Q40" s="417">
        <f t="shared" si="4"/>
        <v>31</v>
      </c>
      <c r="R40" s="418">
        <v>1</v>
      </c>
      <c r="S40" s="418">
        <v>5</v>
      </c>
      <c r="T40" s="418">
        <v>8</v>
      </c>
      <c r="U40" s="418">
        <v>4</v>
      </c>
      <c r="V40" s="418">
        <v>7</v>
      </c>
      <c r="W40" s="418">
        <v>6</v>
      </c>
    </row>
    <row r="41" spans="1:23" ht="12.75" customHeight="1">
      <c r="A41" s="6"/>
      <c r="B41" s="219" t="s">
        <v>75</v>
      </c>
      <c r="C41" s="220"/>
      <c r="D41" s="221">
        <v>120</v>
      </c>
      <c r="E41" s="417">
        <f t="shared" si="5"/>
        <v>133</v>
      </c>
      <c r="F41" s="418">
        <v>7</v>
      </c>
      <c r="G41" s="418">
        <v>18</v>
      </c>
      <c r="H41" s="418">
        <v>20</v>
      </c>
      <c r="I41" s="418">
        <v>27</v>
      </c>
      <c r="J41" s="418">
        <v>31</v>
      </c>
      <c r="K41" s="418">
        <v>30</v>
      </c>
      <c r="M41" s="6"/>
      <c r="N41" s="219" t="s">
        <v>235</v>
      </c>
      <c r="O41" s="220"/>
      <c r="P41" s="221">
        <v>120</v>
      </c>
      <c r="Q41" s="417">
        <f t="shared" si="4"/>
        <v>129</v>
      </c>
      <c r="R41" s="418">
        <v>7</v>
      </c>
      <c r="S41" s="418">
        <v>25</v>
      </c>
      <c r="T41" s="418">
        <v>26</v>
      </c>
      <c r="U41" s="418">
        <v>24</v>
      </c>
      <c r="V41" s="418">
        <v>26</v>
      </c>
      <c r="W41" s="418">
        <v>21</v>
      </c>
    </row>
    <row r="42" spans="1:23" ht="12.75" customHeight="1">
      <c r="A42" s="6"/>
      <c r="B42" s="219" t="s">
        <v>81</v>
      </c>
      <c r="C42" s="220"/>
      <c r="D42" s="221">
        <v>60</v>
      </c>
      <c r="E42" s="417">
        <f t="shared" si="5"/>
        <v>40</v>
      </c>
      <c r="F42" s="418" t="s">
        <v>452</v>
      </c>
      <c r="G42" s="418">
        <v>4</v>
      </c>
      <c r="H42" s="418">
        <v>6</v>
      </c>
      <c r="I42" s="418">
        <v>10</v>
      </c>
      <c r="J42" s="418">
        <v>10</v>
      </c>
      <c r="K42" s="418">
        <v>10</v>
      </c>
      <c r="M42" s="6"/>
      <c r="N42" s="219" t="s">
        <v>453</v>
      </c>
      <c r="O42" s="220"/>
      <c r="P42" s="221">
        <v>90</v>
      </c>
      <c r="Q42" s="417">
        <f t="shared" si="4"/>
        <v>104</v>
      </c>
      <c r="R42" s="418">
        <v>1</v>
      </c>
      <c r="S42" s="418">
        <v>22</v>
      </c>
      <c r="T42" s="418">
        <v>26</v>
      </c>
      <c r="U42" s="418">
        <v>22</v>
      </c>
      <c r="V42" s="418">
        <v>21</v>
      </c>
      <c r="W42" s="418">
        <v>12</v>
      </c>
    </row>
    <row r="43" spans="1:23" ht="12.75" customHeight="1">
      <c r="A43" s="6"/>
      <c r="B43" s="219" t="s">
        <v>79</v>
      </c>
      <c r="C43" s="220"/>
      <c r="D43" s="221">
        <v>30</v>
      </c>
      <c r="E43" s="417">
        <f t="shared" si="5"/>
        <v>29</v>
      </c>
      <c r="F43" s="418" t="s">
        <v>452</v>
      </c>
      <c r="G43" s="418">
        <v>3</v>
      </c>
      <c r="H43" s="418">
        <v>4</v>
      </c>
      <c r="I43" s="418">
        <v>10</v>
      </c>
      <c r="J43" s="418">
        <v>5</v>
      </c>
      <c r="K43" s="418">
        <v>7</v>
      </c>
      <c r="M43" s="6"/>
      <c r="N43" s="219" t="s">
        <v>454</v>
      </c>
      <c r="O43" s="220"/>
      <c r="P43" s="221">
        <v>90</v>
      </c>
      <c r="Q43" s="417">
        <f t="shared" si="4"/>
        <v>93</v>
      </c>
      <c r="R43" s="418">
        <v>8</v>
      </c>
      <c r="S43" s="418">
        <v>18</v>
      </c>
      <c r="T43" s="418">
        <v>19</v>
      </c>
      <c r="U43" s="418">
        <v>20</v>
      </c>
      <c r="V43" s="418">
        <v>20</v>
      </c>
      <c r="W43" s="418">
        <v>8</v>
      </c>
    </row>
    <row r="44" spans="1:23" ht="12.75" customHeight="1">
      <c r="A44" s="6"/>
      <c r="B44" s="219" t="s">
        <v>83</v>
      </c>
      <c r="C44" s="220"/>
      <c r="D44" s="417">
        <v>120</v>
      </c>
      <c r="E44" s="417">
        <f t="shared" si="5"/>
        <v>116</v>
      </c>
      <c r="F44" s="417">
        <v>5</v>
      </c>
      <c r="G44" s="417">
        <v>7</v>
      </c>
      <c r="H44" s="417">
        <v>24</v>
      </c>
      <c r="I44" s="417">
        <v>17</v>
      </c>
      <c r="J44" s="417">
        <v>30</v>
      </c>
      <c r="K44" s="417">
        <v>33</v>
      </c>
      <c r="M44" s="6"/>
      <c r="N44" s="219" t="s">
        <v>455</v>
      </c>
      <c r="O44" s="220"/>
      <c r="P44" s="221">
        <v>209</v>
      </c>
      <c r="Q44" s="417">
        <f t="shared" si="4"/>
        <v>215</v>
      </c>
      <c r="R44" s="418">
        <v>8</v>
      </c>
      <c r="S44" s="418">
        <v>22</v>
      </c>
      <c r="T44" s="418">
        <v>60</v>
      </c>
      <c r="U44" s="418">
        <v>48</v>
      </c>
      <c r="V44" s="418">
        <v>39</v>
      </c>
      <c r="W44" s="418">
        <v>38</v>
      </c>
    </row>
    <row r="45" spans="1:23" ht="12.75" customHeight="1">
      <c r="A45" s="6"/>
      <c r="B45" s="219" t="s">
        <v>91</v>
      </c>
      <c r="C45" s="220"/>
      <c r="D45" s="436">
        <v>235</v>
      </c>
      <c r="E45" s="417">
        <f t="shared" si="5"/>
        <v>147</v>
      </c>
      <c r="F45" s="437">
        <v>5</v>
      </c>
      <c r="G45" s="437">
        <v>16</v>
      </c>
      <c r="H45" s="437">
        <v>27</v>
      </c>
      <c r="I45" s="437">
        <v>32</v>
      </c>
      <c r="J45" s="437">
        <v>36</v>
      </c>
      <c r="K45" s="437">
        <v>31</v>
      </c>
      <c r="M45" s="6"/>
      <c r="N45" s="219" t="s">
        <v>456</v>
      </c>
      <c r="O45" s="220"/>
      <c r="P45" s="221">
        <v>120</v>
      </c>
      <c r="Q45" s="417">
        <f t="shared" si="4"/>
        <v>138</v>
      </c>
      <c r="R45" s="418">
        <v>3</v>
      </c>
      <c r="S45" s="418">
        <v>19</v>
      </c>
      <c r="T45" s="418">
        <v>30</v>
      </c>
      <c r="U45" s="418">
        <v>30</v>
      </c>
      <c r="V45" s="418">
        <v>29</v>
      </c>
      <c r="W45" s="418">
        <v>27</v>
      </c>
    </row>
    <row r="46" spans="1:23" ht="12.75" customHeight="1">
      <c r="A46" s="6"/>
      <c r="B46" s="219" t="s">
        <v>223</v>
      </c>
      <c r="C46" s="220"/>
      <c r="D46" s="221">
        <v>120</v>
      </c>
      <c r="E46" s="417">
        <f t="shared" si="5"/>
        <v>80</v>
      </c>
      <c r="F46" s="418">
        <v>4</v>
      </c>
      <c r="G46" s="418">
        <v>9</v>
      </c>
      <c r="H46" s="418">
        <v>11</v>
      </c>
      <c r="I46" s="418">
        <v>9</v>
      </c>
      <c r="J46" s="418">
        <v>23</v>
      </c>
      <c r="K46" s="418">
        <v>24</v>
      </c>
      <c r="M46" s="6"/>
      <c r="N46" s="219" t="s">
        <v>243</v>
      </c>
      <c r="O46" s="220"/>
      <c r="P46" s="221">
        <v>60</v>
      </c>
      <c r="Q46" s="417">
        <f t="shared" si="4"/>
        <v>69</v>
      </c>
      <c r="R46" s="418">
        <v>5</v>
      </c>
      <c r="S46" s="418">
        <v>11</v>
      </c>
      <c r="T46" s="418">
        <v>11</v>
      </c>
      <c r="U46" s="418">
        <v>18</v>
      </c>
      <c r="V46" s="418">
        <v>13</v>
      </c>
      <c r="W46" s="418">
        <v>11</v>
      </c>
    </row>
    <row r="47" spans="1:23" ht="12.75" customHeight="1">
      <c r="A47" s="6"/>
      <c r="B47" s="219" t="s">
        <v>226</v>
      </c>
      <c r="C47" s="220"/>
      <c r="D47" s="221">
        <v>70</v>
      </c>
      <c r="E47" s="417">
        <f t="shared" si="5"/>
        <v>69</v>
      </c>
      <c r="F47" s="418" t="s">
        <v>457</v>
      </c>
      <c r="G47" s="418">
        <v>14</v>
      </c>
      <c r="H47" s="418">
        <v>7</v>
      </c>
      <c r="I47" s="418">
        <v>8</v>
      </c>
      <c r="J47" s="418">
        <v>20</v>
      </c>
      <c r="K47" s="418">
        <v>20</v>
      </c>
      <c r="M47" s="6"/>
      <c r="N47" s="219" t="s">
        <v>246</v>
      </c>
      <c r="O47" s="220"/>
      <c r="P47" s="438">
        <f>SUM(P17:P46)</f>
        <v>3604</v>
      </c>
      <c r="Q47" s="438">
        <f aca="true" t="shared" si="6" ref="Q47:W47">SUM(Q17:Q46)</f>
        <v>3820</v>
      </c>
      <c r="R47" s="438">
        <f t="shared" si="6"/>
        <v>204</v>
      </c>
      <c r="S47" s="438">
        <f t="shared" si="6"/>
        <v>583</v>
      </c>
      <c r="T47" s="438">
        <f t="shared" si="6"/>
        <v>754</v>
      </c>
      <c r="U47" s="438">
        <f t="shared" si="6"/>
        <v>805</v>
      </c>
      <c r="V47" s="438">
        <f t="shared" si="6"/>
        <v>742</v>
      </c>
      <c r="W47" s="438">
        <f t="shared" si="6"/>
        <v>732</v>
      </c>
    </row>
    <row r="48" spans="1:17" ht="12.75" customHeight="1">
      <c r="A48" s="6"/>
      <c r="B48" s="219" t="s">
        <v>229</v>
      </c>
      <c r="C48" s="220"/>
      <c r="D48" s="221">
        <v>110</v>
      </c>
      <c r="E48" s="417">
        <f t="shared" si="5"/>
        <v>97</v>
      </c>
      <c r="F48" s="418">
        <v>3</v>
      </c>
      <c r="G48" s="418">
        <v>11</v>
      </c>
      <c r="H48" s="418">
        <v>22</v>
      </c>
      <c r="I48" s="418">
        <v>20</v>
      </c>
      <c r="J48" s="418">
        <v>15</v>
      </c>
      <c r="K48" s="418">
        <v>26</v>
      </c>
      <c r="M48" s="6"/>
      <c r="N48" s="219"/>
      <c r="O48" s="220"/>
      <c r="P48" s="430"/>
      <c r="Q48" s="417"/>
    </row>
    <row r="49" spans="1:23" ht="12.75" customHeight="1" thickBot="1">
      <c r="A49" s="439"/>
      <c r="B49" s="439"/>
      <c r="C49" s="440"/>
      <c r="D49" s="441"/>
      <c r="E49" s="216"/>
      <c r="F49" s="216"/>
      <c r="G49" s="217"/>
      <c r="H49" s="216"/>
      <c r="I49" s="216"/>
      <c r="J49" s="216"/>
      <c r="K49" s="216"/>
      <c r="M49" s="49"/>
      <c r="N49" s="49"/>
      <c r="O49" s="442"/>
      <c r="P49" s="443"/>
      <c r="Q49" s="216"/>
      <c r="R49" s="216"/>
      <c r="S49" s="216"/>
      <c r="T49" s="216"/>
      <c r="U49" s="216"/>
      <c r="V49" s="216"/>
      <c r="W49" s="216"/>
    </row>
    <row r="50" spans="1:23" ht="13.5">
      <c r="A50" s="444" t="s">
        <v>268</v>
      </c>
      <c r="B50" s="444"/>
      <c r="C50" s="444"/>
      <c r="D50" s="224"/>
      <c r="E50" s="444"/>
      <c r="F50" s="444"/>
      <c r="G50" s="444"/>
      <c r="H50" s="444"/>
      <c r="I50" s="444"/>
      <c r="J50" s="444"/>
      <c r="K50" s="444"/>
      <c r="M50" s="445"/>
      <c r="N50" s="445"/>
      <c r="O50" s="445"/>
      <c r="P50" s="444"/>
      <c r="Q50" s="444"/>
      <c r="R50" s="444"/>
      <c r="S50" s="444"/>
      <c r="T50" s="444"/>
      <c r="U50" s="444"/>
      <c r="V50" s="444"/>
      <c r="W50" s="444"/>
    </row>
    <row r="51" spans="4:5" ht="13.5">
      <c r="D51" s="224"/>
      <c r="E51" s="225"/>
    </row>
    <row r="52" spans="4:5" ht="13.5">
      <c r="D52" s="224"/>
      <c r="E52" s="225"/>
    </row>
  </sheetData>
  <mergeCells count="11">
    <mergeCell ref="A1:K1"/>
    <mergeCell ref="A8:C8"/>
    <mergeCell ref="A9:C9"/>
    <mergeCell ref="A10:C10"/>
    <mergeCell ref="A11:C11"/>
    <mergeCell ref="A7:C7"/>
    <mergeCell ref="E4:K4"/>
    <mergeCell ref="Q4:W4"/>
    <mergeCell ref="D4:D5"/>
    <mergeCell ref="N4:N5"/>
    <mergeCell ref="P4:P5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r:id="rId1"/>
  <colBreaks count="1" manualBreakCount="1">
    <brk id="12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10"/>
  <sheetViews>
    <sheetView showGridLines="0" zoomScaleSheetLayoutView="100" workbookViewId="0" topLeftCell="A1">
      <selection activeCell="C21" sqref="C21"/>
    </sheetView>
  </sheetViews>
  <sheetFormatPr defaultColWidth="8.796875" defaultRowHeight="14.25"/>
  <cols>
    <col min="1" max="1" width="21" style="227" customWidth="1"/>
    <col min="2" max="3" width="36.5" style="227" customWidth="1"/>
    <col min="4" max="16384" width="9" style="227" customWidth="1"/>
  </cols>
  <sheetData>
    <row r="1" spans="1:3" s="313" customFormat="1" ht="23.25" customHeight="1">
      <c r="A1" s="542" t="s">
        <v>357</v>
      </c>
      <c r="B1" s="542"/>
      <c r="C1" s="542"/>
    </row>
    <row r="2" spans="1:3" ht="13.5">
      <c r="A2" s="226"/>
      <c r="B2" s="226"/>
      <c r="C2" s="226"/>
    </row>
    <row r="3" spans="1:3" s="465" customFormat="1" ht="15" thickBot="1">
      <c r="A3" s="463"/>
      <c r="B3" s="463"/>
      <c r="C3" s="464" t="s">
        <v>273</v>
      </c>
    </row>
    <row r="4" spans="1:3" s="465" customFormat="1" ht="17.25" customHeight="1">
      <c r="A4" s="466" t="s">
        <v>274</v>
      </c>
      <c r="B4" s="467" t="s">
        <v>275</v>
      </c>
      <c r="C4" s="467" t="s">
        <v>276</v>
      </c>
    </row>
    <row r="5" spans="1:3" s="465" customFormat="1" ht="17.25" customHeight="1">
      <c r="A5" s="468" t="s">
        <v>277</v>
      </c>
      <c r="B5" s="452">
        <v>333</v>
      </c>
      <c r="C5" s="453">
        <v>19320</v>
      </c>
    </row>
    <row r="6" spans="1:3" s="465" customFormat="1" ht="17.25" customHeight="1">
      <c r="A6" s="469" t="s">
        <v>278</v>
      </c>
      <c r="B6" s="455">
        <v>334</v>
      </c>
      <c r="C6" s="456">
        <v>19234</v>
      </c>
    </row>
    <row r="7" spans="1:3" s="465" customFormat="1" ht="17.25" customHeight="1">
      <c r="A7" s="469" t="s">
        <v>279</v>
      </c>
      <c r="B7" s="455">
        <v>338</v>
      </c>
      <c r="C7" s="456">
        <v>19489</v>
      </c>
    </row>
    <row r="8" spans="1:3" s="471" customFormat="1" ht="17.25" customHeight="1">
      <c r="A8" s="470" t="s">
        <v>280</v>
      </c>
      <c r="B8" s="455">
        <v>340</v>
      </c>
      <c r="C8" s="456">
        <v>19658</v>
      </c>
    </row>
    <row r="9" spans="1:3" s="473" customFormat="1" ht="17.25" customHeight="1" thickBot="1">
      <c r="A9" s="472">
        <v>17</v>
      </c>
      <c r="B9" s="460">
        <v>337</v>
      </c>
      <c r="C9" s="461">
        <v>19551</v>
      </c>
    </row>
    <row r="10" spans="1:3" s="465" customFormat="1" ht="13.5" customHeight="1">
      <c r="A10" s="463" t="s">
        <v>281</v>
      </c>
      <c r="B10" s="463"/>
      <c r="C10" s="463"/>
    </row>
  </sheetData>
  <mergeCells count="1">
    <mergeCell ref="A1:C1"/>
  </mergeCells>
  <printOptions/>
  <pageMargins left="0.5118110236220472" right="0.1968503937007874" top="0.787401574803149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10"/>
  <sheetViews>
    <sheetView showGridLines="0" zoomScaleSheetLayoutView="100" workbookViewId="0" topLeftCell="A1">
      <selection activeCell="C19" sqref="C19"/>
    </sheetView>
  </sheetViews>
  <sheetFormatPr defaultColWidth="8.796875" defaultRowHeight="14.25"/>
  <cols>
    <col min="1" max="1" width="21" style="229" customWidth="1"/>
    <col min="2" max="3" width="36.5" style="229" customWidth="1"/>
    <col min="4" max="16384" width="9" style="229" customWidth="1"/>
  </cols>
  <sheetData>
    <row r="1" spans="1:3" s="312" customFormat="1" ht="27" customHeight="1">
      <c r="A1" s="543" t="s">
        <v>356</v>
      </c>
      <c r="B1" s="543"/>
      <c r="C1" s="543"/>
    </row>
    <row r="2" spans="1:3" ht="12.75" customHeight="1">
      <c r="A2" s="228"/>
      <c r="B2" s="228"/>
      <c r="C2" s="228"/>
    </row>
    <row r="3" spans="1:3" s="448" customFormat="1" ht="15" customHeight="1" thickBot="1">
      <c r="A3" s="446"/>
      <c r="B3" s="446"/>
      <c r="C3" s="447" t="s">
        <v>282</v>
      </c>
    </row>
    <row r="4" spans="1:3" s="448" customFormat="1" ht="17.25" customHeight="1">
      <c r="A4" s="449" t="s">
        <v>283</v>
      </c>
      <c r="B4" s="450" t="s">
        <v>284</v>
      </c>
      <c r="C4" s="450" t="s">
        <v>285</v>
      </c>
    </row>
    <row r="5" spans="1:3" s="448" customFormat="1" ht="17.25" customHeight="1">
      <c r="A5" s="451" t="s">
        <v>277</v>
      </c>
      <c r="B5" s="452">
        <v>5373</v>
      </c>
      <c r="C5" s="453">
        <v>893</v>
      </c>
    </row>
    <row r="6" spans="1:3" s="448" customFormat="1" ht="17.25" customHeight="1">
      <c r="A6" s="454" t="s">
        <v>278</v>
      </c>
      <c r="B6" s="455">
        <v>5735</v>
      </c>
      <c r="C6" s="456">
        <v>877</v>
      </c>
    </row>
    <row r="7" spans="1:3" s="448" customFormat="1" ht="17.25" customHeight="1">
      <c r="A7" s="454" t="s">
        <v>279</v>
      </c>
      <c r="B7" s="455">
        <v>5917</v>
      </c>
      <c r="C7" s="456">
        <v>829</v>
      </c>
    </row>
    <row r="8" spans="1:3" s="458" customFormat="1" ht="17.25" customHeight="1">
      <c r="A8" s="457" t="s">
        <v>280</v>
      </c>
      <c r="B8" s="455">
        <v>6179</v>
      </c>
      <c r="C8" s="456">
        <v>806</v>
      </c>
    </row>
    <row r="9" spans="1:3" s="462" customFormat="1" ht="17.25" customHeight="1" thickBot="1">
      <c r="A9" s="459">
        <v>17</v>
      </c>
      <c r="B9" s="460">
        <v>6271</v>
      </c>
      <c r="C9" s="461">
        <v>766</v>
      </c>
    </row>
    <row r="10" spans="1:3" s="448" customFormat="1" ht="14.25">
      <c r="A10" s="446" t="s">
        <v>286</v>
      </c>
      <c r="B10" s="446"/>
      <c r="C10" s="446"/>
    </row>
  </sheetData>
  <mergeCells count="1">
    <mergeCell ref="A1:C1"/>
  </mergeCells>
  <printOptions/>
  <pageMargins left="0.5118110236220472" right="0.2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2007-01-29T01:56:16Z</cp:lastPrinted>
  <dcterms:created xsi:type="dcterms:W3CDTF">2006-11-08T06:38:04Z</dcterms:created>
  <dcterms:modified xsi:type="dcterms:W3CDTF">2007-04-17T01:46:24Z</dcterms:modified>
  <cp:category/>
  <cp:version/>
  <cp:contentType/>
  <cp:contentStatus/>
</cp:coreProperties>
</file>