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1515CD79-B8F7-4965-BDAF-BFC04D9564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目次" sheetId="1" r:id="rId1"/>
    <sheet name="第1表" sheetId="10" r:id="rId2"/>
    <sheet name="第2表" sheetId="11" r:id="rId3"/>
    <sheet name="第3表" sheetId="12" r:id="rId4"/>
    <sheet name="第4表" sheetId="13" r:id="rId5"/>
    <sheet name="小学校区町名一覧" sheetId="2" r:id="rId6"/>
  </sheets>
  <definedNames>
    <definedName name="_xlnm.Print_Area" localSheetId="5">小学校区町名一覧!$A$1:$B$52</definedName>
    <definedName name="_xlnm.Print_Area" localSheetId="1">第1表!$A$1:$H$30</definedName>
    <definedName name="_xlnm.Print_Area" localSheetId="3">第3表!$A$1:$CB$55</definedName>
    <definedName name="_xlnm.Print_Area" localSheetId="4">第4表!$A$1:$T$30</definedName>
    <definedName name="_xlnm.Print_Titles" localSheetId="5">小学校区町名一覧!$1:$2</definedName>
    <definedName name="_xlnm.Print_Titles" localSheetId="0">目次!$2:$2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3" l="1"/>
  <c r="T27" i="13"/>
  <c r="T25" i="13"/>
  <c r="T24" i="13"/>
  <c r="T21" i="13"/>
  <c r="T19" i="13"/>
  <c r="T18" i="13"/>
  <c r="T15" i="13"/>
  <c r="T13" i="13"/>
  <c r="T12" i="13"/>
  <c r="T9" i="13"/>
  <c r="T7" i="13"/>
  <c r="T6" i="13"/>
  <c r="T29" i="12"/>
  <c r="V48" i="12"/>
  <c r="G9" i="12"/>
  <c r="H9" i="12"/>
  <c r="I9" i="12"/>
  <c r="F9" i="12"/>
  <c r="BW7" i="12"/>
  <c r="BV7" i="12"/>
  <c r="BU7" i="12"/>
  <c r="BT7" i="12"/>
  <c r="BM48" i="12"/>
  <c r="BL48" i="12"/>
  <c r="BK48" i="12"/>
  <c r="BJ48" i="12"/>
  <c r="BM40" i="12"/>
  <c r="BL40" i="12"/>
  <c r="BK40" i="12"/>
  <c r="BJ40" i="12"/>
  <c r="BM28" i="12"/>
  <c r="BL28" i="12"/>
  <c r="BK28" i="12"/>
  <c r="BJ28" i="12"/>
  <c r="BM19" i="12"/>
  <c r="BL19" i="12"/>
  <c r="BK19" i="12"/>
  <c r="BJ19" i="12"/>
  <c r="BM7" i="12"/>
  <c r="BL7" i="12"/>
  <c r="BK7" i="12"/>
  <c r="BJ7" i="12"/>
  <c r="BC40" i="12"/>
  <c r="BB40" i="12"/>
  <c r="BA40" i="12"/>
  <c r="AZ40" i="12"/>
  <c r="BC35" i="12"/>
  <c r="BB35" i="12"/>
  <c r="BA35" i="12"/>
  <c r="AZ35" i="12"/>
  <c r="BC27" i="12"/>
  <c r="BB27" i="12"/>
  <c r="BA27" i="12"/>
  <c r="AZ27" i="12"/>
  <c r="BC19" i="12"/>
  <c r="BB19" i="12"/>
  <c r="BA19" i="12"/>
  <c r="AZ19" i="12"/>
  <c r="BC10" i="12"/>
  <c r="BB10" i="12"/>
  <c r="BA10" i="12"/>
  <c r="AZ10" i="12"/>
  <c r="AS51" i="12"/>
  <c r="AR51" i="12"/>
  <c r="AQ51" i="12"/>
  <c r="AX51" i="12" s="1"/>
  <c r="AP51" i="12"/>
  <c r="AS45" i="12"/>
  <c r="AR45" i="12"/>
  <c r="AQ45" i="12"/>
  <c r="AP45" i="12"/>
  <c r="AS40" i="12"/>
  <c r="AR40" i="12"/>
  <c r="AQ40" i="12"/>
  <c r="AX40" i="12" s="1"/>
  <c r="AP40" i="12"/>
  <c r="AS35" i="12"/>
  <c r="AR35" i="12"/>
  <c r="AQ35" i="12"/>
  <c r="AP35" i="12"/>
  <c r="AS27" i="12"/>
  <c r="AR27" i="12"/>
  <c r="AQ27" i="12"/>
  <c r="AP27" i="12"/>
  <c r="AS23" i="12"/>
  <c r="AR23" i="12"/>
  <c r="AQ23" i="12"/>
  <c r="AP23" i="12"/>
  <c r="AS17" i="12"/>
  <c r="AR17" i="12"/>
  <c r="AQ17" i="12"/>
  <c r="AP17" i="12"/>
  <c r="AS13" i="12"/>
  <c r="AR13" i="12"/>
  <c r="AQ13" i="12"/>
  <c r="AP13" i="12"/>
  <c r="AS7" i="12"/>
  <c r="AR7" i="12"/>
  <c r="AQ7" i="12"/>
  <c r="AP7" i="12"/>
  <c r="AI49" i="12"/>
  <c r="AH49" i="12"/>
  <c r="AG49" i="12"/>
  <c r="AF49" i="12"/>
  <c r="AI43" i="12"/>
  <c r="AH43" i="12"/>
  <c r="AG43" i="12"/>
  <c r="AF43" i="12"/>
  <c r="AI35" i="12"/>
  <c r="AH35" i="12"/>
  <c r="AG35" i="12"/>
  <c r="AF35" i="12"/>
  <c r="AI29" i="12"/>
  <c r="AH29" i="12"/>
  <c r="AG29" i="12"/>
  <c r="AF29" i="12"/>
  <c r="AI25" i="12"/>
  <c r="AH25" i="12"/>
  <c r="AG25" i="12"/>
  <c r="AF25" i="12"/>
  <c r="AI14" i="12"/>
  <c r="Y46" i="12" s="1"/>
  <c r="AH14" i="12"/>
  <c r="AG14" i="12"/>
  <c r="AF14" i="12"/>
  <c r="Y48" i="12"/>
  <c r="X48" i="12"/>
  <c r="W48" i="12"/>
  <c r="E9" i="12"/>
  <c r="D9" i="12"/>
  <c r="C9" i="12"/>
  <c r="B9" i="12"/>
  <c r="AN49" i="12"/>
  <c r="L3" i="12"/>
  <c r="V3" i="12" s="1"/>
  <c r="J30" i="13"/>
  <c r="T29" i="13"/>
  <c r="J29" i="13"/>
  <c r="T28" i="13"/>
  <c r="J28" i="13"/>
  <c r="J27" i="13"/>
  <c r="T26" i="13"/>
  <c r="J26" i="13"/>
  <c r="J25" i="13"/>
  <c r="J24" i="13"/>
  <c r="T23" i="13"/>
  <c r="J23" i="13"/>
  <c r="T22" i="13"/>
  <c r="J22" i="13"/>
  <c r="J21" i="13"/>
  <c r="T20" i="13"/>
  <c r="J20" i="13"/>
  <c r="J19" i="13"/>
  <c r="J18" i="13"/>
  <c r="T17" i="13"/>
  <c r="J17" i="13"/>
  <c r="T16" i="13"/>
  <c r="J16" i="13"/>
  <c r="J15" i="13"/>
  <c r="T14" i="13"/>
  <c r="J14" i="13"/>
  <c r="J13" i="13"/>
  <c r="J12" i="13"/>
  <c r="T11" i="13"/>
  <c r="J11" i="13"/>
  <c r="T10" i="13"/>
  <c r="J10" i="13"/>
  <c r="J9" i="13"/>
  <c r="T8" i="13"/>
  <c r="J8" i="13"/>
  <c r="J7" i="13"/>
  <c r="J6" i="13"/>
  <c r="T5" i="13"/>
  <c r="P3" i="13"/>
  <c r="L3" i="13"/>
  <c r="AX53" i="12"/>
  <c r="AN53" i="12"/>
  <c r="AD53" i="12"/>
  <c r="T53" i="12"/>
  <c r="J53" i="12"/>
  <c r="BH52" i="12"/>
  <c r="AN52" i="12"/>
  <c r="AD52" i="12"/>
  <c r="T52" i="12"/>
  <c r="J52" i="12"/>
  <c r="BH51" i="12"/>
  <c r="AW51" i="12"/>
  <c r="AV51" i="12"/>
  <c r="AU51" i="12"/>
  <c r="AT51" i="12"/>
  <c r="AN51" i="12"/>
  <c r="AD51" i="12"/>
  <c r="T51" i="12"/>
  <c r="J51" i="12"/>
  <c r="BR50" i="12"/>
  <c r="BH50" i="12"/>
  <c r="AD50" i="12"/>
  <c r="T50" i="12"/>
  <c r="J50" i="12"/>
  <c r="BH49" i="12"/>
  <c r="AX49" i="12"/>
  <c r="AM49" i="12"/>
  <c r="AL49" i="12"/>
  <c r="AK49" i="12"/>
  <c r="AJ49" i="12"/>
  <c r="T49" i="12"/>
  <c r="J49" i="12"/>
  <c r="BQ48" i="12"/>
  <c r="BP48" i="12"/>
  <c r="BO48" i="12"/>
  <c r="BR48" i="12" s="1"/>
  <c r="BN48" i="12"/>
  <c r="BH48" i="12"/>
  <c r="AX48" i="12"/>
  <c r="AC48" i="12"/>
  <c r="AB48" i="12"/>
  <c r="AA48" i="12"/>
  <c r="Z48" i="12"/>
  <c r="T48" i="12"/>
  <c r="J48" i="12"/>
  <c r="BH47" i="12"/>
  <c r="AX47" i="12"/>
  <c r="AN47" i="12"/>
  <c r="T47" i="12"/>
  <c r="J47" i="12"/>
  <c r="BR46" i="12"/>
  <c r="BH46" i="12"/>
  <c r="AN46" i="12"/>
  <c r="T46" i="12"/>
  <c r="J46" i="12"/>
  <c r="BR45" i="12"/>
  <c r="BH45" i="12"/>
  <c r="AW45" i="12"/>
  <c r="AV45" i="12"/>
  <c r="AU45" i="12"/>
  <c r="AX45" i="12" s="1"/>
  <c r="AT45" i="12"/>
  <c r="AN45" i="12"/>
  <c r="T45" i="12"/>
  <c r="J45" i="12"/>
  <c r="BR44" i="12"/>
  <c r="BH44" i="12"/>
  <c r="AD44" i="12"/>
  <c r="T44" i="12"/>
  <c r="J44" i="12"/>
  <c r="BR43" i="12"/>
  <c r="BH43" i="12"/>
  <c r="AX43" i="12"/>
  <c r="AM43" i="12"/>
  <c r="AL43" i="12"/>
  <c r="AK43" i="12"/>
  <c r="AJ43" i="12"/>
  <c r="AD43" i="12"/>
  <c r="T43" i="12"/>
  <c r="BR42" i="12"/>
  <c r="BH42" i="12"/>
  <c r="AX42" i="12"/>
  <c r="AD42" i="12"/>
  <c r="T42" i="12"/>
  <c r="J42" i="12"/>
  <c r="AD41" i="12"/>
  <c r="T41" i="12"/>
  <c r="J41" i="12"/>
  <c r="BQ40" i="12"/>
  <c r="BP40" i="12"/>
  <c r="BO40" i="12"/>
  <c r="BR40" i="12" s="1"/>
  <c r="BN40" i="12"/>
  <c r="BG40" i="12"/>
  <c r="BF40" i="12"/>
  <c r="BE40" i="12"/>
  <c r="BH40" i="12" s="1"/>
  <c r="BD40" i="12"/>
  <c r="AW40" i="12"/>
  <c r="AV40" i="12"/>
  <c r="AU40" i="12"/>
  <c r="AT40" i="12"/>
  <c r="AD40" i="12"/>
  <c r="J40" i="12"/>
  <c r="AN39" i="12"/>
  <c r="AD39" i="12"/>
  <c r="T39" i="12"/>
  <c r="BR38" i="12"/>
  <c r="BH38" i="12"/>
  <c r="AX38" i="12"/>
  <c r="AN38" i="12"/>
  <c r="AD38" i="12"/>
  <c r="T38" i="12"/>
  <c r="J38" i="12"/>
  <c r="BR37" i="12"/>
  <c r="BH37" i="12"/>
  <c r="AX37" i="12"/>
  <c r="AN37" i="12"/>
  <c r="AD37" i="12"/>
  <c r="T37" i="12"/>
  <c r="BR36" i="12"/>
  <c r="AD36" i="12"/>
  <c r="T36" i="12"/>
  <c r="J36" i="12"/>
  <c r="BR35" i="12"/>
  <c r="BG35" i="12"/>
  <c r="BF35" i="12"/>
  <c r="BE35" i="12"/>
  <c r="BD35" i="12"/>
  <c r="AW35" i="12"/>
  <c r="AV35" i="12"/>
  <c r="AU35" i="12"/>
  <c r="AX35" i="12" s="1"/>
  <c r="AT35" i="12"/>
  <c r="AM35" i="12"/>
  <c r="AL35" i="12"/>
  <c r="AK35" i="12"/>
  <c r="AJ35" i="12"/>
  <c r="AD35" i="12"/>
  <c r="T35" i="12"/>
  <c r="J35" i="12"/>
  <c r="BR34" i="12"/>
  <c r="AD34" i="12"/>
  <c r="T34" i="12"/>
  <c r="J34" i="12"/>
  <c r="BR33" i="12"/>
  <c r="BH33" i="12"/>
  <c r="AX33" i="12"/>
  <c r="AN33" i="12"/>
  <c r="AD33" i="12"/>
  <c r="T33" i="12"/>
  <c r="J33" i="12"/>
  <c r="BR32" i="12"/>
  <c r="BH32" i="12"/>
  <c r="AX32" i="12"/>
  <c r="AN32" i="12"/>
  <c r="AD32" i="12"/>
  <c r="T32" i="12"/>
  <c r="BR31" i="12"/>
  <c r="BH31" i="12"/>
  <c r="AX31" i="12"/>
  <c r="AN31" i="12"/>
  <c r="T31" i="12"/>
  <c r="J31" i="12"/>
  <c r="BR30" i="12"/>
  <c r="BH30" i="12"/>
  <c r="AX30" i="12"/>
  <c r="AD30" i="12"/>
  <c r="T30" i="12"/>
  <c r="J30" i="12"/>
  <c r="BH29" i="12"/>
  <c r="AX29" i="12"/>
  <c r="AM29" i="12"/>
  <c r="AL29" i="12"/>
  <c r="AK29" i="12"/>
  <c r="AJ29" i="12"/>
  <c r="AD29" i="12"/>
  <c r="J29" i="12"/>
  <c r="BQ28" i="12"/>
  <c r="BP28" i="12"/>
  <c r="BO28" i="12"/>
  <c r="BR28" i="12" s="1"/>
  <c r="BN28" i="12"/>
  <c r="AD28" i="12"/>
  <c r="J28" i="12"/>
  <c r="BG27" i="12"/>
  <c r="BF27" i="12"/>
  <c r="BE27" i="12"/>
  <c r="BD27" i="12"/>
  <c r="AW27" i="12"/>
  <c r="AV27" i="12"/>
  <c r="AU27" i="12"/>
  <c r="AT27" i="12"/>
  <c r="AN27" i="12"/>
  <c r="AD27" i="12"/>
  <c r="T27" i="12"/>
  <c r="J27" i="12"/>
  <c r="BR26" i="12"/>
  <c r="AD26" i="12"/>
  <c r="T26" i="12"/>
  <c r="J26" i="12"/>
  <c r="BR25" i="12"/>
  <c r="BH25" i="12"/>
  <c r="AX25" i="12"/>
  <c r="AM25" i="12"/>
  <c r="AL25" i="12"/>
  <c r="AK25" i="12"/>
  <c r="AJ25" i="12"/>
  <c r="AD25" i="12"/>
  <c r="T25" i="12"/>
  <c r="J25" i="12"/>
  <c r="BR24" i="12"/>
  <c r="BH24" i="12"/>
  <c r="AD24" i="12"/>
  <c r="T24" i="12"/>
  <c r="J24" i="12"/>
  <c r="BR23" i="12"/>
  <c r="BH23" i="12"/>
  <c r="AW23" i="12"/>
  <c r="AV23" i="12"/>
  <c r="AU23" i="12"/>
  <c r="AT23" i="12"/>
  <c r="AN23" i="12"/>
  <c r="AD23" i="12"/>
  <c r="T23" i="12"/>
  <c r="J23" i="12"/>
  <c r="BR22" i="12"/>
  <c r="BH22" i="12"/>
  <c r="AN22" i="12"/>
  <c r="AD22" i="12"/>
  <c r="T22" i="12"/>
  <c r="J22" i="12"/>
  <c r="BR21" i="12"/>
  <c r="BH21" i="12"/>
  <c r="AX21" i="12"/>
  <c r="AN21" i="12"/>
  <c r="T21" i="12"/>
  <c r="AX20" i="12"/>
  <c r="AN20" i="12"/>
  <c r="AD20" i="12"/>
  <c r="T20" i="12"/>
  <c r="J20" i="12"/>
  <c r="BQ19" i="12"/>
  <c r="BP19" i="12"/>
  <c r="BO19" i="12"/>
  <c r="BR19" i="12" s="1"/>
  <c r="BN19" i="12"/>
  <c r="BG19" i="12"/>
  <c r="BF19" i="12"/>
  <c r="BE19" i="12"/>
  <c r="BH19" i="12" s="1"/>
  <c r="BD19" i="12"/>
  <c r="AX19" i="12"/>
  <c r="AN19" i="12"/>
  <c r="AD19" i="12"/>
  <c r="T19" i="12"/>
  <c r="J19" i="12"/>
  <c r="AN18" i="12"/>
  <c r="T18" i="12"/>
  <c r="J18" i="12"/>
  <c r="BH17" i="12"/>
  <c r="AW17" i="12"/>
  <c r="AV17" i="12"/>
  <c r="AU17" i="12"/>
  <c r="AX17" i="12" s="1"/>
  <c r="AT17" i="12"/>
  <c r="AN17" i="12"/>
  <c r="AD17" i="12"/>
  <c r="J17" i="12"/>
  <c r="BR16" i="12"/>
  <c r="BH16" i="12"/>
  <c r="AN16" i="12"/>
  <c r="AD16" i="12"/>
  <c r="T16" i="12"/>
  <c r="J16" i="12"/>
  <c r="BR15" i="12"/>
  <c r="BH15" i="12"/>
  <c r="AX15" i="12"/>
  <c r="AD15" i="12"/>
  <c r="T15" i="12"/>
  <c r="J15" i="12"/>
  <c r="BR14" i="12"/>
  <c r="BH14" i="12"/>
  <c r="AM14" i="12"/>
  <c r="AL14" i="12"/>
  <c r="AK14" i="12"/>
  <c r="AN14" i="12" s="1"/>
  <c r="AJ14" i="12"/>
  <c r="AD14" i="12"/>
  <c r="T14" i="12"/>
  <c r="J14" i="12"/>
  <c r="BR13" i="12"/>
  <c r="BH13" i="12"/>
  <c r="AW13" i="12"/>
  <c r="AV13" i="12"/>
  <c r="AU13" i="12"/>
  <c r="AX13" i="12" s="1"/>
  <c r="AT13" i="12"/>
  <c r="AD13" i="12"/>
  <c r="T13" i="12"/>
  <c r="J13" i="12"/>
  <c r="BR12" i="12"/>
  <c r="BH12" i="12"/>
  <c r="AN12" i="12"/>
  <c r="AD12" i="12"/>
  <c r="T12" i="12"/>
  <c r="J12" i="12"/>
  <c r="CB11" i="12"/>
  <c r="BR11" i="12"/>
  <c r="AX11" i="12"/>
  <c r="AN11" i="12"/>
  <c r="AD11" i="12"/>
  <c r="T11" i="12"/>
  <c r="J11" i="12"/>
  <c r="CB10" i="12"/>
  <c r="BR10" i="12"/>
  <c r="BG10" i="12"/>
  <c r="BF10" i="12"/>
  <c r="BE10" i="12"/>
  <c r="BH10" i="12" s="1"/>
  <c r="BD10" i="12"/>
  <c r="AX10" i="12"/>
  <c r="AN10" i="12"/>
  <c r="AD10" i="12"/>
  <c r="T10" i="12"/>
  <c r="CB9" i="12"/>
  <c r="BR9" i="12"/>
  <c r="AX9" i="12"/>
  <c r="AN9" i="12"/>
  <c r="AD9" i="12"/>
  <c r="T9" i="12"/>
  <c r="BH8" i="12"/>
  <c r="AN8" i="12"/>
  <c r="AD8" i="12"/>
  <c r="T8" i="12"/>
  <c r="CA7" i="12"/>
  <c r="BZ7" i="12"/>
  <c r="BY7" i="12"/>
  <c r="BX7" i="12"/>
  <c r="BQ7" i="12"/>
  <c r="BP7" i="12"/>
  <c r="BO7" i="12"/>
  <c r="BR7" i="12" s="1"/>
  <c r="BN7" i="12"/>
  <c r="BH7" i="12"/>
  <c r="AW7" i="12"/>
  <c r="AV7" i="12"/>
  <c r="AU7" i="12"/>
  <c r="AT7" i="12"/>
  <c r="AN7" i="12"/>
  <c r="AD7" i="12"/>
  <c r="T7" i="12"/>
  <c r="T5" i="12"/>
  <c r="AD5" i="12" s="1"/>
  <c r="AN5" i="12" s="1"/>
  <c r="AX5" i="12" s="1"/>
  <c r="BH5" i="12" s="1"/>
  <c r="BR5" i="12" s="1"/>
  <c r="CB5" i="12" s="1"/>
  <c r="P3" i="12"/>
  <c r="Z3" i="12" s="1"/>
  <c r="AJ3" i="12" s="1"/>
  <c r="AT3" i="12" s="1"/>
  <c r="BD3" i="12" s="1"/>
  <c r="BN3" i="12" s="1"/>
  <c r="BX3" i="12" s="1"/>
  <c r="L34" i="11"/>
  <c r="K34" i="11"/>
  <c r="J34" i="11"/>
  <c r="H34" i="11"/>
  <c r="G34" i="11"/>
  <c r="F34" i="11"/>
  <c r="D34" i="11"/>
  <c r="C34" i="11"/>
  <c r="B34" i="11"/>
  <c r="P27" i="11"/>
  <c r="O27" i="11"/>
  <c r="N27" i="11"/>
  <c r="L27" i="11"/>
  <c r="K27" i="11"/>
  <c r="J27" i="11"/>
  <c r="H27" i="11"/>
  <c r="G27" i="11"/>
  <c r="F27" i="11"/>
  <c r="D27" i="11"/>
  <c r="C27" i="11"/>
  <c r="B27" i="11"/>
  <c r="P20" i="11"/>
  <c r="O20" i="11"/>
  <c r="N20" i="11"/>
  <c r="L20" i="11"/>
  <c r="K20" i="11"/>
  <c r="J20" i="11"/>
  <c r="H20" i="11"/>
  <c r="G20" i="11"/>
  <c r="F20" i="11"/>
  <c r="D20" i="11"/>
  <c r="C20" i="11"/>
  <c r="B20" i="11"/>
  <c r="P13" i="11"/>
  <c r="O13" i="11"/>
  <c r="N13" i="11"/>
  <c r="L13" i="11"/>
  <c r="K13" i="11"/>
  <c r="J13" i="11"/>
  <c r="H13" i="11"/>
  <c r="G13" i="11"/>
  <c r="F13" i="11"/>
  <c r="D13" i="11"/>
  <c r="C13" i="11"/>
  <c r="B13" i="11"/>
  <c r="P6" i="11"/>
  <c r="O6" i="11"/>
  <c r="N6" i="11"/>
  <c r="L6" i="11"/>
  <c r="K6" i="11"/>
  <c r="J6" i="11"/>
  <c r="H6" i="11"/>
  <c r="G6" i="11"/>
  <c r="F6" i="11"/>
  <c r="D6" i="11"/>
  <c r="C6" i="11"/>
  <c r="B6" i="11"/>
  <c r="H29" i="10"/>
  <c r="H28" i="10"/>
  <c r="H27" i="10"/>
  <c r="H26" i="10"/>
  <c r="H25" i="10"/>
  <c r="H24" i="10"/>
  <c r="H23" i="10"/>
  <c r="H21" i="10"/>
  <c r="H20" i="10"/>
  <c r="H19" i="10"/>
  <c r="H18" i="10"/>
  <c r="H17" i="10"/>
  <c r="H16" i="10"/>
  <c r="H15" i="10"/>
  <c r="H14" i="10"/>
  <c r="H13" i="10"/>
  <c r="H12" i="10"/>
  <c r="H10" i="10"/>
  <c r="H9" i="10"/>
  <c r="H8" i="10"/>
  <c r="H5" i="10"/>
  <c r="CB7" i="12" l="1"/>
  <c r="Z46" i="12"/>
  <c r="AC46" i="12"/>
  <c r="AI41" i="12"/>
  <c r="E7" i="12" s="1"/>
  <c r="AG41" i="12"/>
  <c r="C7" i="12" s="1"/>
  <c r="AH41" i="12"/>
  <c r="AF41" i="12"/>
  <c r="AX27" i="12"/>
  <c r="AX7" i="12"/>
  <c r="AN25" i="12"/>
  <c r="V46" i="12"/>
  <c r="W46" i="12"/>
  <c r="X46" i="12"/>
  <c r="D7" i="12" s="1"/>
  <c r="BH27" i="12"/>
  <c r="BH35" i="12"/>
  <c r="AX23" i="12"/>
  <c r="AN29" i="12"/>
  <c r="AN35" i="12"/>
  <c r="AN43" i="12"/>
  <c r="AD48" i="12"/>
  <c r="J9" i="12"/>
  <c r="AF3" i="12"/>
  <c r="AP3" i="12" s="1"/>
  <c r="AZ3" i="12" s="1"/>
  <c r="BJ3" i="12" s="1"/>
  <c r="BT3" i="12" s="1"/>
  <c r="C4" i="11"/>
  <c r="AJ41" i="12"/>
  <c r="D4" i="11"/>
  <c r="H7" i="10"/>
  <c r="AB46" i="12"/>
  <c r="AL41" i="12"/>
  <c r="AM41" i="12"/>
  <c r="H22" i="10"/>
  <c r="H11" i="10"/>
  <c r="B4" i="11"/>
  <c r="AA46" i="12"/>
  <c r="AK41" i="12"/>
  <c r="B7" i="12" l="1"/>
  <c r="F7" i="12"/>
  <c r="H7" i="12"/>
  <c r="I7" i="12"/>
  <c r="AN41" i="12"/>
  <c r="G7" i="12"/>
  <c r="J7" i="12" s="1"/>
  <c r="AD46" i="12"/>
</calcChain>
</file>

<file path=xl/sharedStrings.xml><?xml version="1.0" encoding="utf-8"?>
<sst xmlns="http://schemas.openxmlformats.org/spreadsheetml/2006/main" count="751" uniqueCount="579">
  <si>
    <t>表番号</t>
  </si>
  <si>
    <t>第２表  年齢・男女別人口（各歳）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</si>
  <si>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</si>
  <si>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</si>
  <si>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</si>
  <si>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</si>
  <si>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</si>
  <si>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</si>
  <si>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</si>
  <si>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</si>
  <si>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</si>
  <si>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</si>
  <si>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</si>
  <si>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</si>
  <si>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</si>
  <si>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</si>
  <si>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</si>
  <si>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</si>
  <si>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</si>
  <si>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</si>
  <si>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</si>
  <si>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</si>
  <si>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</si>
  <si>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</si>
  <si>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</si>
  <si>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</si>
  <si>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</si>
  <si>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</si>
  <si>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</si>
  <si>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</si>
  <si>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</si>
  <si>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</si>
  <si>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</si>
  <si>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</si>
  <si>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</si>
  <si>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</si>
  <si>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</si>
  <si>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</si>
  <si>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</si>
  <si>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</si>
  <si>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</si>
  <si>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</si>
  <si>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</si>
  <si>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</si>
  <si>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</si>
  <si>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</si>
  <si>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</si>
  <si>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</si>
  <si>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</si>
  <si>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</si>
  <si>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</si>
  <si>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</si>
  <si>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</si>
  <si>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</si>
  <si>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</si>
  <si>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</si>
  <si>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</si>
  <si>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</si>
  <si>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</si>
  <si>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</si>
  <si>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</si>
  <si>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</si>
  <si>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</si>
  <si>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</si>
  <si>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</si>
  <si>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</si>
  <si>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</si>
  <si>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</si>
  <si>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</si>
  <si>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</si>
  <si>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</si>
  <si>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</si>
  <si>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</si>
  <si>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</si>
  <si>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</si>
  <si>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</si>
  <si>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</si>
  <si>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</si>
  <si>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</si>
  <si>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</si>
  <si>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</si>
  <si>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</si>
  <si>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</si>
  <si>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</si>
  <si>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</si>
  <si>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</si>
  <si>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</si>
  <si>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</si>
  <si>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</si>
  <si>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</si>
  <si>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</si>
  <si>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</si>
  <si>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</si>
  <si>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</si>
  <si>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</si>
  <si>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</si>
  <si>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</si>
  <si>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</si>
  <si>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</si>
  <si>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</si>
  <si>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</si>
  <si>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</si>
  <si>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</si>
  <si>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</si>
  <si>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</si>
  <si>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</si>
  <si>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</si>
  <si>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</si>
  <si>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</si>
  <si>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</si>
  <si>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</si>
  <si>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</si>
  <si>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</si>
  <si>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</si>
  <si>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</si>
  <si>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</si>
  <si>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</si>
  <si>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</si>
  <si>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</si>
  <si>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</si>
  <si>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</si>
  <si>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</si>
  <si>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</si>
  <si>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</si>
  <si>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</si>
  <si>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</si>
  <si>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</si>
  <si>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</si>
  <si>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</si>
  <si>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年    齢</t>
  </si>
  <si>
    <t>25～29歳</t>
  </si>
  <si>
    <t>50～54歳</t>
  </si>
  <si>
    <t>75～79歳</t>
  </si>
  <si>
    <t>30～34歳</t>
  </si>
  <si>
    <t>55～59歳</t>
  </si>
  <si>
    <t>80～84歳</t>
  </si>
  <si>
    <t>10～14歳</t>
  </si>
  <si>
    <t>35～39歳</t>
  </si>
  <si>
    <t>60～64歳</t>
  </si>
  <si>
    <t>85～89歳</t>
  </si>
  <si>
    <t>15～19歳</t>
  </si>
  <si>
    <t>40～44歳</t>
  </si>
  <si>
    <t>65～69歳</t>
  </si>
  <si>
    <t>90～94歳</t>
  </si>
  <si>
    <t>20～24歳</t>
  </si>
  <si>
    <t>45～49歳</t>
  </si>
  <si>
    <t>70～74歳</t>
  </si>
  <si>
    <t>95歳以上</t>
  </si>
  <si>
    <t>世 帯 数</t>
  </si>
  <si>
    <t xml:space="preserve"> </t>
  </si>
  <si>
    <t>町  　名</t>
  </si>
  <si>
    <t>世帯数</t>
  </si>
  <si>
    <t>増 減 数</t>
  </si>
  <si>
    <t>扇 町 一丁目</t>
  </si>
  <si>
    <t>今里町一丁目</t>
  </si>
  <si>
    <t>多 肥 上  町</t>
  </si>
  <si>
    <t>香 西 北  町</t>
  </si>
  <si>
    <t>多賀町二丁目</t>
  </si>
  <si>
    <t>扇 町 二丁目</t>
  </si>
  <si>
    <t>今里町二丁目</t>
  </si>
  <si>
    <t>出   作   町</t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</si>
  <si>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</si>
  <si>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</si>
  <si>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</si>
  <si>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</si>
  <si>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</si>
  <si>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</si>
  <si>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</si>
  <si>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</si>
  <si>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</si>
  <si>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</si>
  <si>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</si>
  <si>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</si>
  <si>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</si>
  <si>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</si>
  <si>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9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</si>
  <si>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</si>
  <si>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</si>
  <si>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</si>
  <si>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</si>
  <si>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</si>
  <si>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</si>
  <si>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</si>
  <si>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</si>
  <si>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</si>
  <si>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</si>
  <si>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</si>
  <si>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</si>
  <si>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</si>
  <si>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</si>
  <si>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</si>
  <si>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</si>
  <si>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</si>
  <si>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</si>
  <si>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</si>
  <si>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</si>
  <si>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</si>
  <si>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</si>
  <si>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</si>
  <si>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</si>
  <si>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</si>
  <si>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</si>
  <si>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</si>
  <si>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</si>
  <si>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</si>
  <si>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</si>
  <si>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</si>
  <si>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</si>
  <si>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</si>
  <si>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</si>
  <si>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</si>
  <si>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</si>
  <si>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</si>
  <si>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</si>
  <si>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</si>
  <si>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</si>
  <si>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</si>
  <si>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</si>
  <si>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</si>
  <si>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</si>
  <si>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</si>
  <si>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</si>
  <si>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</si>
  <si>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</si>
  <si>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</si>
  <si>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</si>
  <si>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</si>
  <si>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</si>
  <si>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</si>
  <si>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</si>
  <si>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</si>
  <si>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</si>
  <si>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</si>
  <si>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</si>
  <si>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</si>
  <si>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</si>
  <si>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</si>
  <si>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</si>
  <si>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</si>
  <si>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</si>
  <si>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</si>
  <si>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</si>
  <si>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</si>
  <si>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</si>
  <si>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</si>
  <si>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</si>
  <si>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</si>
  <si>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</si>
  <si>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</si>
  <si>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</si>
  <si>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</si>
  <si>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</si>
  <si>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</si>
  <si>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</si>
  <si>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</si>
  <si>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</si>
  <si>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</si>
  <si>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</si>
  <si>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</si>
  <si>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</si>
  <si>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</si>
  <si>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</si>
  <si>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</si>
  <si>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</si>
  <si>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</si>
  <si>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</si>
  <si>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8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</si>
  <si>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</si>
  <si>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</si>
  <si>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</si>
  <si>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</si>
  <si>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</si>
  <si>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</si>
  <si>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</si>
  <si>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</si>
  <si>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</si>
  <si>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</si>
  <si>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</si>
  <si>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</si>
  <si>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</si>
  <si>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</si>
  <si>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</si>
  <si>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</si>
  <si>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</si>
  <si>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</si>
  <si>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</si>
  <si>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</si>
  <si>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御   厩 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</si>
  <si>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</si>
  <si>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</si>
  <si>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</si>
  <si>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</si>
  <si>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</si>
  <si>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</si>
  <si>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</si>
  <si>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</si>
  <si>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</si>
  <si>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</si>
  <si>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</si>
  <si>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</si>
  <si>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</si>
  <si>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</si>
  <si>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</si>
  <si>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</si>
  <si>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</si>
  <si>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</si>
  <si>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</si>
  <si>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</si>
  <si>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</si>
  <si>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</si>
  <si>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</si>
  <si>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</si>
  <si>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</si>
  <si>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</si>
  <si>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</si>
  <si>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</si>
  <si>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</si>
  <si>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</si>
  <si>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</si>
  <si>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</si>
  <si>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</si>
  <si>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</si>
  <si>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</si>
  <si>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</si>
  <si>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</si>
  <si>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</si>
  <si>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</si>
  <si>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</si>
  <si>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</si>
  <si>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</si>
  <si>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</si>
  <si>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</si>
  <si>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</si>
  <si>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</si>
  <si>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</si>
  <si>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</si>
  <si>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</si>
  <si>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</si>
  <si>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</si>
  <si>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</si>
  <si>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</si>
  <si>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</si>
  <si>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</si>
  <si>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</si>
  <si>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</si>
  <si>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</si>
  <si>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</si>
  <si>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</si>
  <si>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</si>
  <si>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</si>
  <si>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</si>
  <si>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</si>
  <si>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</si>
  <si>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</si>
  <si>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</si>
  <si>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</si>
  <si>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</si>
  <si>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</si>
  <si>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</si>
  <si>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</si>
  <si>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</si>
  <si>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</si>
  <si>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</si>
  <si>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</si>
  <si>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</si>
  <si>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</si>
  <si>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</si>
  <si>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</si>
  <si>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</si>
  <si>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</si>
  <si>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</si>
  <si>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</si>
  <si>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</si>
  <si>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</si>
  <si>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</si>
  <si>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亀   田   町</t>
  </si>
  <si>
    <t>神 在 川窪町</t>
  </si>
  <si>
    <t>人    口</t>
  </si>
  <si>
    <t>小学校区名</t>
  </si>
  <si>
    <t>人　　　口</t>
  </si>
  <si>
    <t>総　数</t>
  </si>
  <si>
    <t>総      数</t>
  </si>
  <si>
    <t>多　　　肥</t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</si>
  <si>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</si>
  <si>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</si>
  <si>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</si>
  <si>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</si>
  <si>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</si>
  <si>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</si>
  <si>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</si>
  <si>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</si>
  <si>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</si>
  <si>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</si>
  <si>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</si>
  <si>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</si>
  <si>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</si>
  <si>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</si>
  <si>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</si>
  <si>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</si>
  <si>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</si>
  <si>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</si>
  <si>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</si>
  <si>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</si>
  <si>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</si>
  <si>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</si>
  <si>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古 高 松 南</t>
  </si>
  <si>
    <t>香      南</t>
  </si>
  <si>
    <t>屋　　　島</t>
  </si>
  <si>
    <t>屋　島　東</t>
  </si>
  <si>
    <t>屋　島　西</t>
  </si>
  <si>
    <t>前　　　田</t>
  </si>
  <si>
    <t>川　　　添</t>
  </si>
  <si>
    <t>林</t>
  </si>
  <si>
    <t>三　　　渓</t>
  </si>
  <si>
    <t>庵 治 第 二</t>
  </si>
  <si>
    <t>仏　生　山</t>
  </si>
  <si>
    <t>香　　　西</t>
  </si>
  <si>
    <t>一　　　宮</t>
  </si>
  <si>
    <t>目次に戻る</t>
    <rPh sb="0" eb="2">
      <t>モクジ</t>
    </rPh>
    <rPh sb="3" eb="4">
      <t>モド</t>
    </rPh>
    <phoneticPr fontId="2"/>
  </si>
  <si>
    <t>総数</t>
  </si>
  <si>
    <t xml:space="preserve">   0～14歳</t>
  </si>
  <si>
    <t xml:space="preserve">  65歳以上</t>
  </si>
  <si>
    <t>95歳～</t>
  </si>
  <si>
    <t xml:space="preserve">  0～ 4歳</t>
  </si>
  <si>
    <t>25</t>
  </si>
  <si>
    <t>50</t>
  </si>
  <si>
    <t>75</t>
  </si>
  <si>
    <t>26</t>
  </si>
  <si>
    <t>51</t>
  </si>
  <si>
    <t>76</t>
  </si>
  <si>
    <t>27</t>
  </si>
  <si>
    <t>52</t>
  </si>
  <si>
    <t>77</t>
  </si>
  <si>
    <t>28</t>
  </si>
  <si>
    <t>53</t>
  </si>
  <si>
    <t>78</t>
  </si>
  <si>
    <t>29</t>
  </si>
  <si>
    <t>54</t>
  </si>
  <si>
    <t>79</t>
  </si>
  <si>
    <t xml:space="preserve"> 5～ 9歳</t>
  </si>
  <si>
    <t>30</t>
  </si>
  <si>
    <t>55</t>
  </si>
  <si>
    <t>80</t>
  </si>
  <si>
    <t>31</t>
  </si>
  <si>
    <t>56</t>
  </si>
  <si>
    <t>81</t>
  </si>
  <si>
    <t>32</t>
  </si>
  <si>
    <t>57</t>
  </si>
  <si>
    <t>82</t>
  </si>
  <si>
    <t>33</t>
  </si>
  <si>
    <t>58</t>
  </si>
  <si>
    <t>83</t>
  </si>
  <si>
    <t>34</t>
  </si>
  <si>
    <t>59</t>
  </si>
  <si>
    <t>84</t>
  </si>
  <si>
    <t>10</t>
  </si>
  <si>
    <t>35</t>
  </si>
  <si>
    <t>60</t>
  </si>
  <si>
    <t>85</t>
  </si>
  <si>
    <t>11</t>
  </si>
  <si>
    <t>36</t>
  </si>
  <si>
    <t>61</t>
  </si>
  <si>
    <t>86</t>
  </si>
  <si>
    <t>12</t>
  </si>
  <si>
    <t>37</t>
  </si>
  <si>
    <t>62</t>
  </si>
  <si>
    <t>87</t>
  </si>
  <si>
    <t>13</t>
  </si>
  <si>
    <t>38</t>
  </si>
  <si>
    <t>63</t>
  </si>
  <si>
    <t>88</t>
  </si>
  <si>
    <t>14</t>
  </si>
  <si>
    <t>39</t>
  </si>
  <si>
    <t>64</t>
  </si>
  <si>
    <t>89</t>
  </si>
  <si>
    <t>15</t>
  </si>
  <si>
    <t>40</t>
  </si>
  <si>
    <t>65</t>
  </si>
  <si>
    <t>90</t>
  </si>
  <si>
    <t>16</t>
  </si>
  <si>
    <t>41</t>
  </si>
  <si>
    <t>66</t>
  </si>
  <si>
    <t>91</t>
  </si>
  <si>
    <t>17</t>
  </si>
  <si>
    <t>42</t>
  </si>
  <si>
    <t>67</t>
  </si>
  <si>
    <t>92</t>
  </si>
  <si>
    <t>18</t>
  </si>
  <si>
    <t>43</t>
  </si>
  <si>
    <t>68</t>
  </si>
  <si>
    <t>93</t>
  </si>
  <si>
    <t>19</t>
  </si>
  <si>
    <t>44</t>
  </si>
  <si>
    <t>69</t>
  </si>
  <si>
    <t>94</t>
  </si>
  <si>
    <t>20</t>
  </si>
  <si>
    <t>45</t>
  </si>
  <si>
    <t>70</t>
  </si>
  <si>
    <t>21</t>
  </si>
  <si>
    <t>46</t>
  </si>
  <si>
    <t>71</t>
  </si>
  <si>
    <t>22</t>
  </si>
  <si>
    <t>47</t>
  </si>
  <si>
    <t>72</t>
  </si>
  <si>
    <t>23</t>
  </si>
  <si>
    <t>48</t>
  </si>
  <si>
    <t>73</t>
  </si>
  <si>
    <t>24</t>
  </si>
  <si>
    <t>49</t>
  </si>
  <si>
    <t>74</t>
  </si>
  <si>
    <t>人　口</t>
  </si>
  <si>
    <t xml:space="preserve">  人　　　口</t>
  </si>
  <si>
    <t>増減数</t>
  </si>
  <si>
    <t>総  数</t>
  </si>
  <si>
    <t>総  　　　数</t>
  </si>
  <si>
    <t>林  地 区 計</t>
  </si>
  <si>
    <t>塩江地区計</t>
    <rPh sb="0" eb="2">
      <t>シオノエ</t>
    </rPh>
    <rPh sb="2" eb="4">
      <t>チク</t>
    </rPh>
    <rPh sb="4" eb="5">
      <t>ケイ</t>
    </rPh>
    <phoneticPr fontId="8"/>
  </si>
  <si>
    <t>牟礼地区計</t>
    <rPh sb="4" eb="5">
      <t>ケイ</t>
    </rPh>
    <phoneticPr fontId="8"/>
  </si>
  <si>
    <t>本　　　　庁</t>
  </si>
  <si>
    <t>牟礼町牟礼</t>
  </si>
  <si>
    <t>鬼 無 地区計</t>
  </si>
  <si>
    <t>牟礼町大町</t>
  </si>
  <si>
    <t>多賀町一丁目</t>
  </si>
  <si>
    <t>牟礼町原</t>
  </si>
  <si>
    <t>三 谷 地区計</t>
  </si>
  <si>
    <t>太 田 地区計</t>
  </si>
  <si>
    <t>多 肥 地区計</t>
  </si>
  <si>
    <t>香 西 地区計</t>
  </si>
  <si>
    <t>香南地区計</t>
  </si>
  <si>
    <t>香南町池内</t>
  </si>
  <si>
    <t>香南町岡</t>
  </si>
  <si>
    <t>香南町西庄</t>
  </si>
  <si>
    <t>香南町由佐</t>
  </si>
  <si>
    <t>木 太 地区計</t>
  </si>
  <si>
    <t>香南町横井</t>
  </si>
  <si>
    <t>香南町吉光</t>
  </si>
  <si>
    <t>一 宮 地区計</t>
  </si>
  <si>
    <t>香川地区計</t>
    <rPh sb="4" eb="5">
      <t>ケイ</t>
    </rPh>
    <phoneticPr fontId="8"/>
  </si>
  <si>
    <t>古高松地区計</t>
  </si>
  <si>
    <t>香川町大野</t>
  </si>
  <si>
    <t>香川町寺井</t>
  </si>
  <si>
    <t>香川町浅野</t>
  </si>
  <si>
    <t>屋 島 地区計</t>
  </si>
  <si>
    <t>川 岡 地区計</t>
  </si>
  <si>
    <t>香川町東谷</t>
  </si>
  <si>
    <t>円 座 地区計</t>
  </si>
  <si>
    <t>山 田 地区計</t>
  </si>
  <si>
    <t>国分寺地区計</t>
    <rPh sb="5" eb="6">
      <t>ケイ</t>
    </rPh>
    <phoneticPr fontId="8"/>
  </si>
  <si>
    <t>旅   篭   町</t>
    <phoneticPr fontId="8"/>
  </si>
  <si>
    <t>前 田 地区計</t>
  </si>
  <si>
    <t>檀 紙 地区計</t>
  </si>
  <si>
    <t>五  地 区 計</t>
  </si>
  <si>
    <t>鶴 尾 地区計</t>
  </si>
  <si>
    <t>庵治地区計</t>
    <rPh sb="4" eb="5">
      <t>ケイ</t>
    </rPh>
    <phoneticPr fontId="8"/>
  </si>
  <si>
    <t>川 添 地区計</t>
  </si>
  <si>
    <t>庵治町</t>
  </si>
  <si>
    <t>弦 打 地区計</t>
  </si>
  <si>
    <t>　</t>
    <phoneticPr fontId="9"/>
  </si>
  <si>
    <t>新　番　丁</t>
    <rPh sb="0" eb="1">
      <t>シン</t>
    </rPh>
    <rPh sb="2" eb="3">
      <t>バン</t>
    </rPh>
    <rPh sb="4" eb="5">
      <t>チョウ</t>
    </rPh>
    <phoneticPr fontId="8"/>
  </si>
  <si>
    <t>高 松 第 一</t>
    <rPh sb="0" eb="1">
      <t>タカ</t>
    </rPh>
    <rPh sb="2" eb="3">
      <t>マツ</t>
    </rPh>
    <rPh sb="4" eb="5">
      <t>ダイ</t>
    </rPh>
    <rPh sb="6" eb="7">
      <t>イチ</t>
    </rPh>
    <phoneticPr fontId="8"/>
  </si>
  <si>
    <t>十　　　河</t>
  </si>
  <si>
    <t>塩　　　江</t>
  </si>
  <si>
    <t>大　　　野</t>
  </si>
  <si>
    <t>浅　　　野</t>
  </si>
  <si>
    <t>川　　　東</t>
  </si>
  <si>
    <t>庵　　　治</t>
  </si>
  <si>
    <t>牟　　　礼</t>
  </si>
  <si>
    <t>牟　礼　北</t>
  </si>
  <si>
    <t>牟　礼　南</t>
  </si>
  <si>
    <t>第４表  小学校区・男女別人口及び世帯数</t>
    <rPh sb="5" eb="8">
      <t>ショウガッコウ</t>
    </rPh>
    <rPh sb="8" eb="9">
      <t>ク</t>
    </rPh>
    <rPh sb="10" eb="12">
      <t>ダンジョ</t>
    </rPh>
    <rPh sb="12" eb="13">
      <t>ベツ</t>
    </rPh>
    <rPh sb="13" eb="15">
      <t>ジンコウ</t>
    </rPh>
    <rPh sb="15" eb="16">
      <t>オヨ</t>
    </rPh>
    <rPh sb="17" eb="20">
      <t>セタイスウ</t>
    </rPh>
    <phoneticPr fontId="2"/>
  </si>
  <si>
    <t>第３表  町・男女別人口及び世帯数</t>
    <phoneticPr fontId="2"/>
  </si>
  <si>
    <t>第１表  年齢・男女別人口（５歳階級）</t>
    <phoneticPr fontId="2"/>
  </si>
  <si>
    <t>第４表  小学校区・男女別人口及び世帯数</t>
    <phoneticPr fontId="2"/>
  </si>
  <si>
    <t>※   統計書中の符号の用法</t>
  </si>
  <si>
    <t xml:space="preserve">    　「－」……………………… 皆無</t>
  </si>
  <si>
    <t xml:space="preserve">    　「△」……………………… マイナス</t>
  </si>
  <si>
    <t>(令和6年10月１日現在）</t>
    <phoneticPr fontId="9"/>
  </si>
  <si>
    <t>R5～R6年</t>
    <phoneticPr fontId="9"/>
  </si>
  <si>
    <t>高松市統計書　高松市の人口（令和6年10月）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20" eb="2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</si>
</sst>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;&quot;△ &quot;0"/>
    <numFmt numFmtId="177" formatCode="#,##0;&quot;△ &quot;#,##0"/>
    <numFmt numFmtId="178" formatCode="[&lt;=43585][$-411]ggge&quot;年&quot;m&quot;月&quot;d&quot;日&quot;;[&gt;=43831]ggge&quot;年&quot;m&quot;月&quot;d&quot;日&quot;;&quot;令和元年&quot;m&quot;月&quot;d&quot;日&quot;"/>
  </numFmts>
  <fonts count="29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sz val="12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10"/>
      <name val="明朝"/>
      <family val="1"/>
      <charset val="128"/>
    </font>
    <font>
      <b/>
      <sz val="14"/>
      <name val="明朝"/>
      <family val="1"/>
      <charset val="128"/>
    </font>
    <font>
      <sz val="11"/>
      <color theme="1"/>
      <name val="明朝"/>
      <family val="1"/>
      <charset val="128"/>
    </font>
    <font>
      <b/>
      <sz val="10"/>
      <name val="明朝"/>
      <family val="1"/>
      <charset val="128"/>
    </font>
    <font>
      <b/>
      <sz val="11"/>
      <name val="MSゴシック"/>
      <family val="3"/>
      <charset val="128"/>
    </font>
    <font>
      <sz val="11"/>
      <name val="MSゴシック"/>
      <family val="3"/>
      <charset val="128"/>
    </font>
    <font>
      <u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38" fontId="5" fillId="0" borderId="0" applyFont="0" applyFill="0" applyBorder="0" applyAlignment="0" applyProtection="0"/>
    <xf numFmtId="0" fontId="7" fillId="0" borderId="0"/>
    <xf numFmtId="0" fontId="7" fillId="0" borderId="0"/>
  </cellStyleXfs>
  <cellXfs count="28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Continuous" vertical="center"/>
    </xf>
    <xf numFmtId="0" fontId="12" fillId="3" borderId="0" xfId="1" applyFont="1" applyFill="1"/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left" vertical="center" wrapText="1"/>
    </xf>
    <xf numFmtId="0" fontId="12" fillId="3" borderId="18" xfId="1" applyFont="1" applyFill="1" applyBorder="1" applyAlignment="1">
      <alignment horizontal="left" vertical="center"/>
    </xf>
    <xf numFmtId="0" fontId="12" fillId="3" borderId="20" xfId="1" applyFont="1" applyFill="1" applyBorder="1" applyAlignment="1">
      <alignment horizontal="left" vertical="center"/>
    </xf>
    <xf numFmtId="0" fontId="12" fillId="3" borderId="14" xfId="1" applyFont="1" applyFill="1" applyBorder="1"/>
    <xf numFmtId="0" fontId="12" fillId="3" borderId="14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/>
    </xf>
    <xf numFmtId="0" fontId="14" fillId="2" borderId="4" xfId="5" applyFont="1" applyFill="1" applyBorder="1" applyAlignment="1">
      <alignment horizontal="left" vertical="center" wrapText="1" indent="2"/>
    </xf>
    <xf numFmtId="0" fontId="14" fillId="0" borderId="2" xfId="5" applyFont="1" applyBorder="1" applyAlignment="1">
      <alignment horizontal="left" indent="2"/>
    </xf>
    <xf numFmtId="0" fontId="14" fillId="0" borderId="3" xfId="5" applyFont="1" applyBorder="1" applyAlignment="1">
      <alignment horizontal="left" indent="2"/>
    </xf>
    <xf numFmtId="0" fontId="14" fillId="2" borderId="1" xfId="5" applyFont="1" applyFill="1" applyBorder="1" applyAlignment="1">
      <alignment horizontal="left" vertical="center" wrapText="1" indent="2"/>
    </xf>
    <xf numFmtId="0" fontId="12" fillId="3" borderId="17" xfId="1" applyFont="1" applyFill="1" applyBorder="1" applyAlignment="1">
      <alignment horizontal="distributed" vertical="center" indent="1"/>
    </xf>
    <xf numFmtId="0" fontId="12" fillId="3" borderId="19" xfId="1" applyFont="1" applyFill="1" applyBorder="1" applyAlignment="1">
      <alignment horizontal="distributed" vertical="center" indent="1"/>
    </xf>
    <xf numFmtId="0" fontId="16" fillId="0" borderId="0" xfId="4" applyFont="1"/>
    <xf numFmtId="38" fontId="7" fillId="0" borderId="0" xfId="3" applyFont="1" applyBorder="1" applyAlignment="1">
      <alignment vertical="center"/>
    </xf>
    <xf numFmtId="0" fontId="7" fillId="0" borderId="0" xfId="8" applyAlignment="1">
      <alignment vertical="center"/>
    </xf>
    <xf numFmtId="0" fontId="10" fillId="0" borderId="6" xfId="8" applyFont="1" applyBorder="1" applyAlignment="1">
      <alignment horizontal="center" vertical="center"/>
    </xf>
    <xf numFmtId="38" fontId="7" fillId="0" borderId="14" xfId="3" applyFont="1" applyBorder="1" applyAlignment="1">
      <alignment vertical="center"/>
    </xf>
    <xf numFmtId="177" fontId="7" fillId="0" borderId="14" xfId="3" applyNumberFormat="1" applyFont="1" applyBorder="1" applyAlignment="1">
      <alignment vertical="center"/>
    </xf>
    <xf numFmtId="177" fontId="7" fillId="0" borderId="14" xfId="8" applyNumberForma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11" fillId="3" borderId="0" xfId="2" applyFont="1" applyFill="1" applyAlignment="1">
      <alignment horizontal="left" vertical="center" indent="2"/>
    </xf>
    <xf numFmtId="0" fontId="10" fillId="0" borderId="25" xfId="7" applyFont="1" applyBorder="1" applyAlignment="1">
      <alignment horizontal="distributed" vertical="center"/>
    </xf>
    <xf numFmtId="177" fontId="15" fillId="0" borderId="0" xfId="3" applyNumberFormat="1" applyFont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2" fillId="0" borderId="26" xfId="8" applyFont="1" applyBorder="1" applyAlignment="1">
      <alignment horizontal="center" vertical="center"/>
    </xf>
    <xf numFmtId="177" fontId="12" fillId="0" borderId="30" xfId="3" applyNumberFormat="1" applyFont="1" applyBorder="1" applyAlignment="1">
      <alignment horizontal="center" vertical="center"/>
    </xf>
    <xf numFmtId="0" fontId="12" fillId="0" borderId="36" xfId="8" applyFont="1" applyBorder="1" applyAlignment="1">
      <alignment horizontal="center" vertical="center"/>
    </xf>
    <xf numFmtId="176" fontId="12" fillId="0" borderId="30" xfId="8" applyNumberFormat="1" applyFont="1" applyBorder="1" applyAlignment="1">
      <alignment horizontal="center" vertical="center"/>
    </xf>
    <xf numFmtId="0" fontId="12" fillId="0" borderId="22" xfId="8" applyFont="1" applyBorder="1" applyAlignment="1">
      <alignment horizontal="center" vertical="center"/>
    </xf>
    <xf numFmtId="177" fontId="12" fillId="0" borderId="21" xfId="3" applyNumberFormat="1" applyFont="1" applyBorder="1" applyAlignment="1">
      <alignment horizontal="center" vertical="center"/>
    </xf>
    <xf numFmtId="176" fontId="12" fillId="0" borderId="21" xfId="8" applyNumberFormat="1" applyFont="1" applyBorder="1" applyAlignment="1">
      <alignment horizontal="center" vertical="center"/>
    </xf>
    <xf numFmtId="0" fontId="12" fillId="0" borderId="12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177" fontId="12" fillId="0" borderId="13" xfId="3" applyNumberFormat="1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2" fillId="0" borderId="31" xfId="8" applyFont="1" applyBorder="1" applyAlignment="1">
      <alignment horizontal="center" vertical="center"/>
    </xf>
    <xf numFmtId="0" fontId="18" fillId="0" borderId="0" xfId="4" applyFont="1" applyAlignment="1">
      <alignment vertical="center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8" fillId="0" borderId="0" xfId="4" applyFont="1" applyAlignment="1">
      <alignment horizontal="left" vertical="center" indent="1"/>
    </xf>
    <xf numFmtId="0" fontId="12" fillId="0" borderId="25" xfId="7" applyFont="1" applyBorder="1" applyAlignment="1">
      <alignment horizontal="distributed" vertical="center"/>
    </xf>
    <xf numFmtId="0" fontId="10" fillId="0" borderId="6" xfId="0" applyFont="1" applyBorder="1" applyAlignment="1">
      <alignment horizontal="center"/>
    </xf>
    <xf numFmtId="3" fontId="10" fillId="0" borderId="8" xfId="0" applyNumberFormat="1" applyFont="1" applyBorder="1"/>
    <xf numFmtId="3" fontId="16" fillId="0" borderId="7" xfId="0" applyNumberFormat="1" applyFont="1" applyBorder="1"/>
    <xf numFmtId="3" fontId="16" fillId="0" borderId="8" xfId="0" applyNumberFormat="1" applyFont="1" applyBorder="1"/>
    <xf numFmtId="3" fontId="16" fillId="0" borderId="6" xfId="0" applyNumberFormat="1" applyFont="1" applyBorder="1"/>
    <xf numFmtId="0" fontId="10" fillId="0" borderId="22" xfId="0" applyFont="1" applyBorder="1" applyAlignment="1">
      <alignment horizontal="center"/>
    </xf>
    <xf numFmtId="3" fontId="10" fillId="0" borderId="0" xfId="0" applyNumberFormat="1" applyFont="1"/>
    <xf numFmtId="0" fontId="10" fillId="0" borderId="25" xfId="0" applyFont="1" applyBorder="1" applyAlignment="1">
      <alignment horizontal="center"/>
    </xf>
    <xf numFmtId="38" fontId="21" fillId="0" borderId="0" xfId="3" applyFont="1" applyFill="1" applyBorder="1" applyAlignment="1">
      <alignment horizontal="right" wrapText="1"/>
    </xf>
    <xf numFmtId="38" fontId="21" fillId="0" borderId="22" xfId="3" applyFont="1" applyFill="1" applyBorder="1" applyAlignment="1">
      <alignment horizontal="right" wrapText="1"/>
    </xf>
    <xf numFmtId="38" fontId="7" fillId="0" borderId="0" xfId="3" applyFont="1" applyFill="1" applyBorder="1" applyAlignment="1"/>
    <xf numFmtId="38" fontId="21" fillId="0" borderId="5" xfId="3" applyFont="1" applyFill="1" applyBorder="1" applyAlignment="1">
      <alignment horizontal="right" wrapText="1"/>
    </xf>
    <xf numFmtId="38" fontId="21" fillId="0" borderId="31" xfId="3" applyFont="1" applyFill="1" applyBorder="1" applyAlignment="1">
      <alignment horizontal="right" wrapText="1"/>
    </xf>
    <xf numFmtId="3" fontId="10" fillId="0" borderId="0" xfId="0" applyNumberFormat="1" applyFont="1" applyAlignment="1">
      <alignment vertical="center"/>
    </xf>
    <xf numFmtId="176" fontId="7" fillId="0" borderId="21" xfId="0" applyNumberFormat="1" applyFont="1" applyBorder="1" applyAlignment="1">
      <alignment vertical="center"/>
    </xf>
    <xf numFmtId="38" fontId="7" fillId="0" borderId="21" xfId="3" applyFont="1" applyBorder="1" applyAlignment="1">
      <alignment vertical="center"/>
    </xf>
    <xf numFmtId="38" fontId="7" fillId="0" borderId="0" xfId="3" applyFont="1" applyAlignment="1">
      <alignment vertical="center"/>
    </xf>
    <xf numFmtId="38" fontId="7" fillId="0" borderId="22" xfId="3" applyFont="1" applyBorder="1" applyAlignment="1">
      <alignment vertical="center"/>
    </xf>
    <xf numFmtId="176" fontId="16" fillId="0" borderId="21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/>
    </xf>
    <xf numFmtId="38" fontId="7" fillId="0" borderId="0" xfId="3" applyFont="1" applyAlignment="1">
      <alignment horizontal="right"/>
    </xf>
    <xf numFmtId="38" fontId="7" fillId="0" borderId="22" xfId="3" applyFont="1" applyBorder="1" applyAlignment="1">
      <alignment horizontal="right"/>
    </xf>
    <xf numFmtId="177" fontId="7" fillId="0" borderId="21" xfId="8" applyNumberFormat="1" applyBorder="1" applyAlignment="1">
      <alignment vertical="center"/>
    </xf>
    <xf numFmtId="177" fontId="7" fillId="0" borderId="21" xfId="3" applyNumberFormat="1" applyFont="1" applyFill="1" applyBorder="1" applyAlignment="1">
      <alignment vertical="center"/>
    </xf>
    <xf numFmtId="177" fontId="7" fillId="0" borderId="21" xfId="3" applyNumberFormat="1" applyFont="1" applyBorder="1" applyAlignment="1">
      <alignment vertical="center"/>
    </xf>
    <xf numFmtId="177" fontId="7" fillId="0" borderId="32" xfId="3" applyNumberFormat="1" applyFont="1" applyBorder="1" applyAlignment="1">
      <alignment vertical="center"/>
    </xf>
    <xf numFmtId="177" fontId="7" fillId="0" borderId="32" xfId="8" applyNumberFormat="1" applyBorder="1" applyAlignment="1">
      <alignment vertical="center"/>
    </xf>
    <xf numFmtId="0" fontId="7" fillId="0" borderId="0" xfId="4" applyAlignment="1">
      <alignment vertical="center"/>
    </xf>
    <xf numFmtId="38" fontId="7" fillId="0" borderId="21" xfId="3" applyFont="1" applyFill="1" applyBorder="1" applyAlignment="1">
      <alignment horizontal="right" wrapText="1"/>
    </xf>
    <xf numFmtId="38" fontId="7" fillId="0" borderId="0" xfId="3" applyFont="1" applyFill="1" applyBorder="1" applyAlignment="1">
      <alignment horizontal="right" wrapText="1"/>
    </xf>
    <xf numFmtId="38" fontId="7" fillId="0" borderId="22" xfId="3" applyFont="1" applyFill="1" applyBorder="1" applyAlignment="1">
      <alignment horizontal="right" wrapText="1"/>
    </xf>
    <xf numFmtId="176" fontId="7" fillId="0" borderId="21" xfId="3" applyNumberFormat="1" applyFont="1" applyBorder="1" applyAlignment="1">
      <alignment vertical="center"/>
    </xf>
    <xf numFmtId="38" fontId="7" fillId="0" borderId="21" xfId="3" applyFont="1" applyBorder="1" applyAlignment="1">
      <alignment horizontal="right" vertical="center"/>
    </xf>
    <xf numFmtId="0" fontId="7" fillId="0" borderId="0" xfId="7" applyAlignment="1">
      <alignment horizontal="right" vertical="center"/>
    </xf>
    <xf numFmtId="0" fontId="7" fillId="0" borderId="22" xfId="7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41" fontId="7" fillId="0" borderId="21" xfId="3" applyNumberFormat="1" applyFont="1" applyFill="1" applyBorder="1" applyAlignment="1">
      <alignment horizontal="right" wrapText="1"/>
    </xf>
    <xf numFmtId="41" fontId="7" fillId="0" borderId="0" xfId="3" applyNumberFormat="1" applyFont="1" applyFill="1" applyBorder="1" applyAlignment="1">
      <alignment horizontal="right" wrapText="1"/>
    </xf>
    <xf numFmtId="41" fontId="7" fillId="0" borderId="22" xfId="3" applyNumberFormat="1" applyFont="1" applyFill="1" applyBorder="1" applyAlignment="1">
      <alignment horizontal="right" wrapText="1"/>
    </xf>
    <xf numFmtId="41" fontId="7" fillId="0" borderId="0" xfId="7" applyNumberFormat="1" applyAlignment="1">
      <alignment horizontal="right" vertical="center"/>
    </xf>
    <xf numFmtId="176" fontId="7" fillId="0" borderId="14" xfId="4" applyNumberFormat="1" applyBorder="1" applyAlignment="1">
      <alignment vertical="center"/>
    </xf>
    <xf numFmtId="176" fontId="7" fillId="0" borderId="0" xfId="4" applyNumberFormat="1" applyAlignment="1">
      <alignment vertical="center"/>
    </xf>
    <xf numFmtId="0" fontId="10" fillId="0" borderId="25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23" fillId="3" borderId="0" xfId="2" applyFont="1" applyFill="1" applyAlignment="1">
      <alignment horizontal="left" vertical="center" indent="2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21" xfId="0" applyNumberFormat="1" applyFont="1" applyBorder="1" applyAlignment="1">
      <alignment vertical="center"/>
    </xf>
    <xf numFmtId="3" fontId="16" fillId="0" borderId="22" xfId="0" applyNumberFormat="1" applyFont="1" applyBorder="1" applyAlignment="1">
      <alignment vertical="center"/>
    </xf>
    <xf numFmtId="177" fontId="16" fillId="0" borderId="21" xfId="3" applyNumberFormat="1" applyFont="1" applyBorder="1" applyAlignment="1">
      <alignment vertical="center"/>
    </xf>
    <xf numFmtId="176" fontId="16" fillId="0" borderId="21" xfId="3" applyNumberFormat="1" applyFont="1" applyBorder="1" applyAlignment="1">
      <alignment vertical="center"/>
    </xf>
    <xf numFmtId="38" fontId="16" fillId="0" borderId="21" xfId="3" applyFont="1" applyBorder="1" applyAlignment="1">
      <alignment horizontal="right" vertical="center" wrapText="1"/>
    </xf>
    <xf numFmtId="38" fontId="16" fillId="0" borderId="0" xfId="3" applyFont="1" applyBorder="1" applyAlignment="1">
      <alignment horizontal="right" vertical="center" wrapText="1"/>
    </xf>
    <xf numFmtId="38" fontId="16" fillId="0" borderId="0" xfId="3" applyFont="1" applyAlignment="1">
      <alignment horizontal="right" vertical="center" wrapText="1"/>
    </xf>
    <xf numFmtId="38" fontId="22" fillId="0" borderId="0" xfId="3" applyFont="1" applyAlignment="1">
      <alignment horizontal="right"/>
    </xf>
    <xf numFmtId="38" fontId="22" fillId="0" borderId="22" xfId="3" applyFont="1" applyBorder="1" applyAlignment="1">
      <alignment horizontal="right"/>
    </xf>
    <xf numFmtId="0" fontId="7" fillId="0" borderId="3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4"/>
    <xf numFmtId="0" fontId="24" fillId="0" borderId="21" xfId="0" applyFont="1" applyBorder="1"/>
    <xf numFmtId="0" fontId="24" fillId="0" borderId="0" xfId="0" applyFont="1"/>
    <xf numFmtId="0" fontId="24" fillId="0" borderId="22" xfId="0" applyFont="1" applyBorder="1"/>
    <xf numFmtId="3" fontId="16" fillId="0" borderId="21" xfId="0" applyNumberFormat="1" applyFont="1" applyBorder="1"/>
    <xf numFmtId="3" fontId="16" fillId="0" borderId="0" xfId="0" applyNumberFormat="1" applyFont="1"/>
    <xf numFmtId="3" fontId="16" fillId="0" borderId="22" xfId="0" applyNumberFormat="1" applyFont="1" applyBorder="1"/>
    <xf numFmtId="3" fontId="24" fillId="0" borderId="21" xfId="0" applyNumberFormat="1" applyFont="1" applyBorder="1"/>
    <xf numFmtId="38" fontId="7" fillId="0" borderId="0" xfId="3" applyFont="1" applyBorder="1" applyAlignment="1"/>
    <xf numFmtId="38" fontId="7" fillId="0" borderId="22" xfId="3" applyFont="1" applyBorder="1" applyAlignment="1"/>
    <xf numFmtId="38" fontId="7" fillId="0" borderId="33" xfId="3" applyFont="1" applyFill="1" applyBorder="1" applyAlignment="1"/>
    <xf numFmtId="38" fontId="7" fillId="0" borderId="21" xfId="3" applyFont="1" applyFill="1" applyBorder="1" applyAlignment="1"/>
    <xf numFmtId="38" fontId="16" fillId="0" borderId="0" xfId="6" applyFont="1" applyBorder="1"/>
    <xf numFmtId="38" fontId="7" fillId="0" borderId="32" xfId="3" applyFont="1" applyFill="1" applyBorder="1" applyAlignment="1"/>
    <xf numFmtId="38" fontId="7" fillId="0" borderId="5" xfId="3" applyFont="1" applyBorder="1" applyAlignment="1"/>
    <xf numFmtId="38" fontId="7" fillId="0" borderId="31" xfId="3" applyFont="1" applyBorder="1" applyAlignment="1"/>
    <xf numFmtId="3" fontId="24" fillId="0" borderId="32" xfId="0" applyNumberFormat="1" applyFont="1" applyBorder="1"/>
    <xf numFmtId="0" fontId="24" fillId="0" borderId="5" xfId="0" applyFont="1" applyBorder="1"/>
    <xf numFmtId="177" fontId="7" fillId="0" borderId="0" xfId="3" applyNumberFormat="1" applyFont="1"/>
    <xf numFmtId="177" fontId="7" fillId="0" borderId="5" xfId="3" applyNumberFormat="1" applyFont="1" applyBorder="1"/>
    <xf numFmtId="177" fontId="7" fillId="0" borderId="26" xfId="3" applyNumberFormat="1" applyFont="1" applyBorder="1" applyAlignment="1">
      <alignment horizontal="centerContinuous" vertical="center"/>
    </xf>
    <xf numFmtId="177" fontId="7" fillId="0" borderId="30" xfId="3" applyNumberFormat="1" applyFont="1" applyBorder="1" applyAlignment="1">
      <alignment horizontal="center"/>
    </xf>
    <xf numFmtId="177" fontId="7" fillId="0" borderId="12" xfId="3" applyNumberFormat="1" applyFont="1" applyBorder="1" applyAlignment="1">
      <alignment horizontal="centerContinuous" vertical="center"/>
    </xf>
    <xf numFmtId="177" fontId="7" fillId="0" borderId="1" xfId="3" applyNumberFormat="1" applyFont="1" applyBorder="1" applyAlignment="1">
      <alignment horizontal="center" vertical="center"/>
    </xf>
    <xf numFmtId="177" fontId="24" fillId="0" borderId="13" xfId="3" applyNumberFormat="1" applyFont="1" applyBorder="1" applyAlignment="1">
      <alignment horizontal="center" vertical="center"/>
    </xf>
    <xf numFmtId="38" fontId="16" fillId="0" borderId="7" xfId="3" applyFont="1" applyBorder="1"/>
    <xf numFmtId="38" fontId="16" fillId="0" borderId="8" xfId="3" applyFont="1" applyBorder="1"/>
    <xf numFmtId="38" fontId="16" fillId="0" borderId="6" xfId="3" applyFont="1" applyBorder="1"/>
    <xf numFmtId="177" fontId="16" fillId="0" borderId="7" xfId="3" applyNumberFormat="1" applyFont="1" applyBorder="1"/>
    <xf numFmtId="177" fontId="16" fillId="0" borderId="0" xfId="3" applyNumberFormat="1" applyFont="1"/>
    <xf numFmtId="177" fontId="7" fillId="0" borderId="21" xfId="3" applyNumberFormat="1" applyFont="1" applyBorder="1"/>
    <xf numFmtId="177" fontId="7" fillId="0" borderId="0" xfId="3" applyNumberFormat="1" applyFont="1" applyBorder="1"/>
    <xf numFmtId="177" fontId="7" fillId="0" borderId="22" xfId="3" applyNumberFormat="1" applyFont="1" applyBorder="1"/>
    <xf numFmtId="177" fontId="16" fillId="0" borderId="21" xfId="3" applyNumberFormat="1" applyFont="1" applyBorder="1"/>
    <xf numFmtId="177" fontId="16" fillId="0" borderId="0" xfId="3" applyNumberFormat="1" applyFont="1" applyBorder="1"/>
    <xf numFmtId="177" fontId="16" fillId="0" borderId="22" xfId="3" applyNumberFormat="1" applyFont="1" applyBorder="1"/>
    <xf numFmtId="38" fontId="16" fillId="0" borderId="21" xfId="3" applyFont="1" applyBorder="1"/>
    <xf numFmtId="38" fontId="16" fillId="0" borderId="0" xfId="3" applyFont="1" applyBorder="1"/>
    <xf numFmtId="38" fontId="16" fillId="0" borderId="22" xfId="3" applyFont="1" applyBorder="1"/>
    <xf numFmtId="38" fontId="24" fillId="0" borderId="21" xfId="3" applyFont="1" applyBorder="1"/>
    <xf numFmtId="38" fontId="24" fillId="0" borderId="0" xfId="3" applyFont="1" applyBorder="1"/>
    <xf numFmtId="38" fontId="24" fillId="0" borderId="22" xfId="3" applyFont="1" applyBorder="1"/>
    <xf numFmtId="38" fontId="24" fillId="0" borderId="32" xfId="3" applyFont="1" applyBorder="1"/>
    <xf numFmtId="38" fontId="24" fillId="0" borderId="5" xfId="3" applyFont="1" applyBorder="1"/>
    <xf numFmtId="38" fontId="24" fillId="0" borderId="31" xfId="3" applyFont="1" applyBorder="1"/>
    <xf numFmtId="177" fontId="7" fillId="0" borderId="14" xfId="3" applyNumberFormat="1" applyFont="1" applyBorder="1" applyAlignment="1">
      <alignment horizontal="center"/>
    </xf>
    <xf numFmtId="177" fontId="7" fillId="0" borderId="14" xfId="3" applyNumberFormat="1" applyFont="1" applyBorder="1"/>
    <xf numFmtId="177" fontId="7" fillId="0" borderId="0" xfId="3" applyNumberFormat="1" applyFont="1" applyAlignment="1">
      <alignment horizontal="center"/>
    </xf>
    <xf numFmtId="38" fontId="16" fillId="0" borderId="0" xfId="3" applyFont="1" applyBorder="1" applyAlignment="1">
      <alignment horizontal="right" vertical="center"/>
    </xf>
    <xf numFmtId="38" fontId="16" fillId="0" borderId="7" xfId="3" applyFont="1" applyBorder="1" applyAlignment="1">
      <alignment horizontal="right" vertical="center"/>
    </xf>
    <xf numFmtId="177" fontId="25" fillId="0" borderId="7" xfId="3" applyNumberFormat="1" applyFont="1" applyBorder="1" applyAlignment="1">
      <alignment vertical="center"/>
    </xf>
    <xf numFmtId="38" fontId="7" fillId="0" borderId="32" xfId="3" applyFont="1" applyBorder="1" applyAlignment="1">
      <alignment vertical="center"/>
    </xf>
    <xf numFmtId="38" fontId="7" fillId="0" borderId="5" xfId="3" applyFont="1" applyBorder="1" applyAlignment="1">
      <alignment vertical="center"/>
    </xf>
    <xf numFmtId="177" fontId="26" fillId="0" borderId="6" xfId="3" applyNumberFormat="1" applyFont="1" applyBorder="1" applyAlignment="1">
      <alignment horizontal="center"/>
    </xf>
    <xf numFmtId="177" fontId="27" fillId="0" borderId="22" xfId="3" applyNumberFormat="1" applyFont="1" applyBorder="1" applyAlignment="1">
      <alignment horizontal="center"/>
    </xf>
    <xf numFmtId="177" fontId="26" fillId="0" borderId="22" xfId="3" applyNumberFormat="1" applyFont="1" applyBorder="1" applyAlignment="1">
      <alignment horizontal="center"/>
    </xf>
    <xf numFmtId="177" fontId="27" fillId="0" borderId="31" xfId="3" applyNumberFormat="1" applyFont="1" applyBorder="1" applyAlignment="1">
      <alignment horizontal="center"/>
    </xf>
    <xf numFmtId="0" fontId="20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0" fillId="0" borderId="0" xfId="4" applyFont="1"/>
    <xf numFmtId="0" fontId="20" fillId="0" borderId="3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0" fillId="0" borderId="23" xfId="0" applyFont="1" applyBorder="1"/>
    <xf numFmtId="0" fontId="20" fillId="0" borderId="25" xfId="0" applyFont="1" applyBorder="1"/>
    <xf numFmtId="0" fontId="20" fillId="0" borderId="25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0" xfId="0" applyFont="1"/>
    <xf numFmtId="3" fontId="20" fillId="0" borderId="0" xfId="0" applyNumberFormat="1" applyFont="1"/>
    <xf numFmtId="3" fontId="20" fillId="0" borderId="5" xfId="0" applyNumberFormat="1" applyFont="1" applyBorder="1"/>
    <xf numFmtId="0" fontId="20" fillId="0" borderId="22" xfId="0" applyFont="1" applyBorder="1"/>
    <xf numFmtId="176" fontId="18" fillId="0" borderId="0" xfId="4" applyNumberFormat="1" applyFont="1" applyAlignment="1">
      <alignment horizontal="right" vertical="center" indent="1"/>
    </xf>
    <xf numFmtId="0" fontId="12" fillId="0" borderId="0" xfId="4" applyFont="1" applyAlignment="1">
      <alignment horizontal="left" vertical="center" indent="1"/>
    </xf>
    <xf numFmtId="176" fontId="18" fillId="0" borderId="0" xfId="4" applyNumberFormat="1" applyFont="1" applyAlignment="1">
      <alignment vertical="center"/>
    </xf>
    <xf numFmtId="0" fontId="18" fillId="0" borderId="0" xfId="4" applyFont="1" applyAlignment="1">
      <alignment horizontal="center" vertical="center"/>
    </xf>
    <xf numFmtId="176" fontId="12" fillId="0" borderId="5" xfId="4" applyNumberFormat="1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31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12" fillId="0" borderId="23" xfId="0" applyFont="1" applyBorder="1" applyAlignment="1">
      <alignment vertical="center"/>
    </xf>
    <xf numFmtId="0" fontId="12" fillId="0" borderId="25" xfId="0" applyFont="1" applyBorder="1" applyAlignment="1">
      <alignment horizontal="distributed" wrapText="1"/>
    </xf>
    <xf numFmtId="0" fontId="17" fillId="0" borderId="25" xfId="0" applyFont="1" applyBorder="1" applyAlignment="1">
      <alignment horizontal="distributed" wrapText="1"/>
    </xf>
    <xf numFmtId="0" fontId="17" fillId="0" borderId="25" xfId="0" applyFont="1" applyBorder="1" applyAlignment="1">
      <alignment horizontal="distributed" vertical="center"/>
    </xf>
    <xf numFmtId="0" fontId="12" fillId="0" borderId="25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17" fillId="0" borderId="25" xfId="0" applyFont="1" applyBorder="1" applyAlignment="1">
      <alignment horizontal="left" wrapText="1"/>
    </xf>
    <xf numFmtId="0" fontId="12" fillId="0" borderId="0" xfId="4" applyFont="1" applyAlignment="1">
      <alignment horizontal="right" vertical="center" indent="1"/>
    </xf>
    <xf numFmtId="0" fontId="18" fillId="0" borderId="0" xfId="8" applyFont="1" applyAlignment="1">
      <alignment horizontal="left" vertical="center" indent="1"/>
    </xf>
    <xf numFmtId="0" fontId="18" fillId="0" borderId="0" xfId="8" applyFont="1" applyAlignment="1">
      <alignment vertical="center"/>
    </xf>
    <xf numFmtId="0" fontId="12" fillId="0" borderId="5" xfId="4" applyFont="1" applyBorder="1" applyAlignment="1">
      <alignment horizontal="right" vertical="center" indent="1"/>
    </xf>
    <xf numFmtId="0" fontId="18" fillId="0" borderId="5" xfId="8" applyFont="1" applyBorder="1" applyAlignment="1">
      <alignment horizontal="left" vertical="center" indent="1"/>
    </xf>
    <xf numFmtId="0" fontId="12" fillId="0" borderId="5" xfId="4" applyFont="1" applyBorder="1" applyAlignment="1">
      <alignment horizontal="left" vertical="center" indent="1"/>
    </xf>
    <xf numFmtId="0" fontId="12" fillId="0" borderId="0" xfId="8" applyFont="1" applyAlignment="1">
      <alignment vertical="center"/>
    </xf>
    <xf numFmtId="0" fontId="12" fillId="0" borderId="25" xfId="8" applyFont="1" applyBorder="1" applyAlignment="1">
      <alignment horizontal="center" vertical="center"/>
    </xf>
    <xf numFmtId="0" fontId="12" fillId="0" borderId="14" xfId="8" applyFont="1" applyBorder="1" applyAlignment="1">
      <alignment vertical="center"/>
    </xf>
    <xf numFmtId="0" fontId="12" fillId="0" borderId="0" xfId="4" applyFont="1"/>
    <xf numFmtId="3" fontId="12" fillId="0" borderId="25" xfId="8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178" fontId="7" fillId="0" borderId="27" xfId="3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178" fontId="24" fillId="0" borderId="29" xfId="0" applyNumberFormat="1" applyFont="1" applyBorder="1" applyAlignment="1">
      <alignment horizontal="center" vertical="center"/>
    </xf>
    <xf numFmtId="0" fontId="18" fillId="0" borderId="0" xfId="4" applyFont="1" applyAlignment="1">
      <alignment horizontal="right" vertical="center" inden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178" fontId="12" fillId="0" borderId="28" xfId="0" applyNumberFormat="1" applyFont="1" applyBorder="1" applyAlignment="1">
      <alignment horizontal="center" vertical="center"/>
    </xf>
    <xf numFmtId="178" fontId="12" fillId="0" borderId="29" xfId="0" applyNumberFormat="1" applyFont="1" applyBorder="1" applyAlignment="1">
      <alignment horizontal="center" vertical="center"/>
    </xf>
    <xf numFmtId="178" fontId="12" fillId="0" borderId="27" xfId="8" applyNumberFormat="1" applyFont="1" applyBorder="1" applyAlignment="1">
      <alignment horizontal="center" vertical="center"/>
    </xf>
    <xf numFmtId="178" fontId="12" fillId="0" borderId="28" xfId="8" applyNumberFormat="1" applyFont="1" applyBorder="1" applyAlignment="1">
      <alignment horizontal="center" vertical="center"/>
    </xf>
    <xf numFmtId="178" fontId="12" fillId="0" borderId="29" xfId="8" applyNumberFormat="1" applyFont="1" applyBorder="1" applyAlignment="1">
      <alignment horizontal="center" vertical="center"/>
    </xf>
    <xf numFmtId="0" fontId="12" fillId="0" borderId="23" xfId="8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10" xfId="8" applyFont="1" applyBorder="1" applyAlignment="1">
      <alignment horizontal="center" vertical="center"/>
    </xf>
    <xf numFmtId="0" fontId="12" fillId="0" borderId="11" xfId="8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/>
    </xf>
    <xf numFmtId="178" fontId="12" fillId="0" borderId="27" xfId="0" applyNumberFormat="1" applyFont="1" applyFill="1" applyBorder="1" applyAlignment="1">
      <alignment horizontal="center" vertical="center"/>
    </xf>
    <xf numFmtId="178" fontId="12" fillId="0" borderId="28" xfId="0" applyNumberFormat="1" applyFont="1" applyFill="1" applyBorder="1" applyAlignment="1">
      <alignment horizontal="center" vertical="center"/>
    </xf>
    <xf numFmtId="178" fontId="12" fillId="0" borderId="29" xfId="0" applyNumberFormat="1" applyFont="1" applyFill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7" applyBorder="1" applyAlignment="1">
      <alignment horizontal="right" vertical="center"/>
    </xf>
    <xf numFmtId="0" fontId="7" fillId="0" borderId="21" xfId="7" applyBorder="1" applyAlignment="1">
      <alignment horizontal="right" vertical="center"/>
    </xf>
    <xf numFmtId="41" fontId="7" fillId="0" borderId="21" xfId="7" applyNumberFormat="1" applyBorder="1" applyAlignment="1">
      <alignment horizontal="right" vertical="center"/>
    </xf>
    <xf numFmtId="0" fontId="28" fillId="3" borderId="0" xfId="5" applyFont="1" applyFill="1" applyAlignment="1">
      <alignment vertical="center"/>
    </xf>
  </cellXfs>
  <cellStyles count="9">
    <cellStyle name="ハイパーリンク" xfId="5" builtinId="8"/>
    <cellStyle name="桁区切り 2" xfId="3" xr:uid="{00000000-0005-0000-0000-000001000000}"/>
    <cellStyle name="桁区切り 2 2" xfId="6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2" xr:uid="{00000000-0005-0000-0000-000006000000}"/>
    <cellStyle name="標準_第３表" xfId="7" xr:uid="{00000000-0005-0000-0000-000007000000}"/>
    <cellStyle name="標準_第４表1" xfId="8" xr:uid="{00000000-0005-0000-0000-000008000000}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Normal="100" zoomScaleSheetLayoutView="100" workbookViewId="0">
      <selection activeCell="A24" sqref="A24"/>
    </sheetView>
  </sheetViews>
  <sheetFormatPr defaultColWidth="9" defaultRowHeight="17.5"/>
  <cols>
    <col min="1" max="1" width="9.08203125" style="1" customWidth="1"/>
    <col min="2" max="2" width="54.33203125" style="3" customWidth="1"/>
    <col min="3" max="16384" width="9" style="1"/>
  </cols>
  <sheetData>
    <row r="1" spans="1:2" ht="27" customHeight="1">
      <c r="A1" s="4" t="s">
        <v>578</v>
      </c>
      <c r="B1" s="2"/>
    </row>
    <row r="2" spans="1:2" ht="22.5" customHeight="1">
      <c r="A2" s="8" t="s">
        <v>0</v>
      </c>
      <c r="B2" s="9" t="s">
        <v>2</v>
      </c>
    </row>
    <row r="3" spans="1:2">
      <c r="A3" s="5">
        <v>1</v>
      </c>
      <c r="B3" s="24" t="s">
        <v>571</v>
      </c>
    </row>
    <row r="4" spans="1:2">
      <c r="A4" s="6">
        <v>2</v>
      </c>
      <c r="B4" s="25" t="s">
        <v>1</v>
      </c>
    </row>
    <row r="5" spans="1:2">
      <c r="A5" s="6">
        <v>3</v>
      </c>
      <c r="B5" s="25" t="s">
        <v>570</v>
      </c>
    </row>
    <row r="6" spans="1:2">
      <c r="A6" s="7">
        <v>4</v>
      </c>
      <c r="B6" s="23" t="s">
        <v>569</v>
      </c>
    </row>
    <row r="7" spans="1:2">
      <c r="A7" s="10"/>
      <c r="B7" s="11"/>
    </row>
    <row r="8" spans="1:2">
      <c r="A8" s="12" t="s">
        <v>3</v>
      </c>
      <c r="B8" s="26" t="s">
        <v>4</v>
      </c>
    </row>
    <row r="12" spans="1:2">
      <c r="A12" s="44" t="s">
        <v>573</v>
      </c>
      <c r="B12" s="41"/>
    </row>
    <row r="13" spans="1:2">
      <c r="A13" s="45" t="s">
        <v>574</v>
      </c>
      <c r="B13" s="42"/>
    </row>
    <row r="14" spans="1:2">
      <c r="A14" s="46" t="s">
        <v>575</v>
      </c>
      <c r="B14" s="43"/>
    </row>
  </sheetData>
  <phoneticPr fontId="2"/>
  <hyperlinks>
    <hyperlink ref="B3" location="第1表!A1" display="第１表  年齢・男女別人口推移（５歳階級）" xr:uid="{00000000-0004-0000-0000-000000000000}"/>
    <hyperlink ref="B4" location="第2表!A1" display="第２表  年齢・男女別人口（各歳）" xr:uid="{00000000-0004-0000-0000-000001000000}"/>
    <hyperlink ref="B5" location="第3表!A1" display="第３表  町別・男女別人口及び世帯数推移" xr:uid="{00000000-0004-0000-0000-000002000000}"/>
    <hyperlink ref="B6" location="第4表!A1" display="第４表  町別・年齢別人口（５歳階級）" xr:uid="{00000000-0004-0000-0000-000003000000}"/>
    <hyperlink ref="B8" location="小学校区町名一覧!A1" display="小学校区町名一覧" xr:uid="{00000000-0004-0000-0000-000004000000}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5"/>
  <dimension ref="A1:I32"/>
  <sheetViews>
    <sheetView showGridLines="0" zoomScaleNormal="100" zoomScaleSheetLayoutView="100" workbookViewId="0">
      <selection activeCell="A34" sqref="A34"/>
    </sheetView>
  </sheetViews>
  <sheetFormatPr defaultColWidth="11.33203125" defaultRowHeight="13"/>
  <cols>
    <col min="1" max="1" width="12.33203125" style="155" customWidth="1"/>
    <col min="2" max="7" width="10.33203125" style="155" customWidth="1"/>
    <col min="8" max="8" width="12.33203125" style="155" customWidth="1"/>
    <col min="9" max="256" width="11.33203125" style="155"/>
    <col min="257" max="257" width="12.33203125" style="155" customWidth="1"/>
    <col min="258" max="263" width="10.33203125" style="155" customWidth="1"/>
    <col min="264" max="264" width="12.33203125" style="155" customWidth="1"/>
    <col min="265" max="512" width="11.33203125" style="155"/>
    <col min="513" max="513" width="12.33203125" style="155" customWidth="1"/>
    <col min="514" max="519" width="10.33203125" style="155" customWidth="1"/>
    <col min="520" max="520" width="12.33203125" style="155" customWidth="1"/>
    <col min="521" max="768" width="11.33203125" style="155"/>
    <col min="769" max="769" width="12.33203125" style="155" customWidth="1"/>
    <col min="770" max="775" width="10.33203125" style="155" customWidth="1"/>
    <col min="776" max="776" width="12.33203125" style="155" customWidth="1"/>
    <col min="777" max="1024" width="11.33203125" style="155"/>
    <col min="1025" max="1025" width="12.33203125" style="155" customWidth="1"/>
    <col min="1026" max="1031" width="10.33203125" style="155" customWidth="1"/>
    <col min="1032" max="1032" width="12.33203125" style="155" customWidth="1"/>
    <col min="1033" max="1280" width="11.33203125" style="155"/>
    <col min="1281" max="1281" width="12.33203125" style="155" customWidth="1"/>
    <col min="1282" max="1287" width="10.33203125" style="155" customWidth="1"/>
    <col min="1288" max="1288" width="12.33203125" style="155" customWidth="1"/>
    <col min="1289" max="1536" width="11.33203125" style="155"/>
    <col min="1537" max="1537" width="12.33203125" style="155" customWidth="1"/>
    <col min="1538" max="1543" width="10.33203125" style="155" customWidth="1"/>
    <col min="1544" max="1544" width="12.33203125" style="155" customWidth="1"/>
    <col min="1545" max="1792" width="11.33203125" style="155"/>
    <col min="1793" max="1793" width="12.33203125" style="155" customWidth="1"/>
    <col min="1794" max="1799" width="10.33203125" style="155" customWidth="1"/>
    <col min="1800" max="1800" width="12.33203125" style="155" customWidth="1"/>
    <col min="1801" max="2048" width="11.33203125" style="155"/>
    <col min="2049" max="2049" width="12.33203125" style="155" customWidth="1"/>
    <col min="2050" max="2055" width="10.33203125" style="155" customWidth="1"/>
    <col min="2056" max="2056" width="12.33203125" style="155" customWidth="1"/>
    <col min="2057" max="2304" width="11.33203125" style="155"/>
    <col min="2305" max="2305" width="12.33203125" style="155" customWidth="1"/>
    <col min="2306" max="2311" width="10.33203125" style="155" customWidth="1"/>
    <col min="2312" max="2312" width="12.33203125" style="155" customWidth="1"/>
    <col min="2313" max="2560" width="11.33203125" style="155"/>
    <col min="2561" max="2561" width="12.33203125" style="155" customWidth="1"/>
    <col min="2562" max="2567" width="10.33203125" style="155" customWidth="1"/>
    <col min="2568" max="2568" width="12.33203125" style="155" customWidth="1"/>
    <col min="2569" max="2816" width="11.33203125" style="155"/>
    <col min="2817" max="2817" width="12.33203125" style="155" customWidth="1"/>
    <col min="2818" max="2823" width="10.33203125" style="155" customWidth="1"/>
    <col min="2824" max="2824" width="12.33203125" style="155" customWidth="1"/>
    <col min="2825" max="3072" width="11.33203125" style="155"/>
    <col min="3073" max="3073" width="12.33203125" style="155" customWidth="1"/>
    <col min="3074" max="3079" width="10.33203125" style="155" customWidth="1"/>
    <col min="3080" max="3080" width="12.33203125" style="155" customWidth="1"/>
    <col min="3081" max="3328" width="11.33203125" style="155"/>
    <col min="3329" max="3329" width="12.33203125" style="155" customWidth="1"/>
    <col min="3330" max="3335" width="10.33203125" style="155" customWidth="1"/>
    <col min="3336" max="3336" width="12.33203125" style="155" customWidth="1"/>
    <col min="3337" max="3584" width="11.33203125" style="155"/>
    <col min="3585" max="3585" width="12.33203125" style="155" customWidth="1"/>
    <col min="3586" max="3591" width="10.33203125" style="155" customWidth="1"/>
    <col min="3592" max="3592" width="12.33203125" style="155" customWidth="1"/>
    <col min="3593" max="3840" width="11.33203125" style="155"/>
    <col min="3841" max="3841" width="12.33203125" style="155" customWidth="1"/>
    <col min="3842" max="3847" width="10.33203125" style="155" customWidth="1"/>
    <col min="3848" max="3848" width="12.33203125" style="155" customWidth="1"/>
    <col min="3849" max="4096" width="11.33203125" style="155"/>
    <col min="4097" max="4097" width="12.33203125" style="155" customWidth="1"/>
    <col min="4098" max="4103" width="10.33203125" style="155" customWidth="1"/>
    <col min="4104" max="4104" width="12.33203125" style="155" customWidth="1"/>
    <col min="4105" max="4352" width="11.33203125" style="155"/>
    <col min="4353" max="4353" width="12.33203125" style="155" customWidth="1"/>
    <col min="4354" max="4359" width="10.33203125" style="155" customWidth="1"/>
    <col min="4360" max="4360" width="12.33203125" style="155" customWidth="1"/>
    <col min="4361" max="4608" width="11.33203125" style="155"/>
    <col min="4609" max="4609" width="12.33203125" style="155" customWidth="1"/>
    <col min="4610" max="4615" width="10.33203125" style="155" customWidth="1"/>
    <col min="4616" max="4616" width="12.33203125" style="155" customWidth="1"/>
    <col min="4617" max="4864" width="11.33203125" style="155"/>
    <col min="4865" max="4865" width="12.33203125" style="155" customWidth="1"/>
    <col min="4866" max="4871" width="10.33203125" style="155" customWidth="1"/>
    <col min="4872" max="4872" width="12.33203125" style="155" customWidth="1"/>
    <col min="4873" max="5120" width="11.33203125" style="155"/>
    <col min="5121" max="5121" width="12.33203125" style="155" customWidth="1"/>
    <col min="5122" max="5127" width="10.33203125" style="155" customWidth="1"/>
    <col min="5128" max="5128" width="12.33203125" style="155" customWidth="1"/>
    <col min="5129" max="5376" width="11.33203125" style="155"/>
    <col min="5377" max="5377" width="12.33203125" style="155" customWidth="1"/>
    <col min="5378" max="5383" width="10.33203125" style="155" customWidth="1"/>
    <col min="5384" max="5384" width="12.33203125" style="155" customWidth="1"/>
    <col min="5385" max="5632" width="11.33203125" style="155"/>
    <col min="5633" max="5633" width="12.33203125" style="155" customWidth="1"/>
    <col min="5634" max="5639" width="10.33203125" style="155" customWidth="1"/>
    <col min="5640" max="5640" width="12.33203125" style="155" customWidth="1"/>
    <col min="5641" max="5888" width="11.33203125" style="155"/>
    <col min="5889" max="5889" width="12.33203125" style="155" customWidth="1"/>
    <col min="5890" max="5895" width="10.33203125" style="155" customWidth="1"/>
    <col min="5896" max="5896" width="12.33203125" style="155" customWidth="1"/>
    <col min="5897" max="6144" width="11.33203125" style="155"/>
    <col min="6145" max="6145" width="12.33203125" style="155" customWidth="1"/>
    <col min="6146" max="6151" width="10.33203125" style="155" customWidth="1"/>
    <col min="6152" max="6152" width="12.33203125" style="155" customWidth="1"/>
    <col min="6153" max="6400" width="11.33203125" style="155"/>
    <col min="6401" max="6401" width="12.33203125" style="155" customWidth="1"/>
    <col min="6402" max="6407" width="10.33203125" style="155" customWidth="1"/>
    <col min="6408" max="6408" width="12.33203125" style="155" customWidth="1"/>
    <col min="6409" max="6656" width="11.33203125" style="155"/>
    <col min="6657" max="6657" width="12.33203125" style="155" customWidth="1"/>
    <col min="6658" max="6663" width="10.33203125" style="155" customWidth="1"/>
    <col min="6664" max="6664" width="12.33203125" style="155" customWidth="1"/>
    <col min="6665" max="6912" width="11.33203125" style="155"/>
    <col min="6913" max="6913" width="12.33203125" style="155" customWidth="1"/>
    <col min="6914" max="6919" width="10.33203125" style="155" customWidth="1"/>
    <col min="6920" max="6920" width="12.33203125" style="155" customWidth="1"/>
    <col min="6921" max="7168" width="11.33203125" style="155"/>
    <col min="7169" max="7169" width="12.33203125" style="155" customWidth="1"/>
    <col min="7170" max="7175" width="10.33203125" style="155" customWidth="1"/>
    <col min="7176" max="7176" width="12.33203125" style="155" customWidth="1"/>
    <col min="7177" max="7424" width="11.33203125" style="155"/>
    <col min="7425" max="7425" width="12.33203125" style="155" customWidth="1"/>
    <col min="7426" max="7431" width="10.33203125" style="155" customWidth="1"/>
    <col min="7432" max="7432" width="12.33203125" style="155" customWidth="1"/>
    <col min="7433" max="7680" width="11.33203125" style="155"/>
    <col min="7681" max="7681" width="12.33203125" style="155" customWidth="1"/>
    <col min="7682" max="7687" width="10.33203125" style="155" customWidth="1"/>
    <col min="7688" max="7688" width="12.33203125" style="155" customWidth="1"/>
    <col min="7689" max="7936" width="11.33203125" style="155"/>
    <col min="7937" max="7937" width="12.33203125" style="155" customWidth="1"/>
    <col min="7938" max="7943" width="10.33203125" style="155" customWidth="1"/>
    <col min="7944" max="7944" width="12.33203125" style="155" customWidth="1"/>
    <col min="7945" max="8192" width="11.33203125" style="155"/>
    <col min="8193" max="8193" width="12.33203125" style="155" customWidth="1"/>
    <col min="8194" max="8199" width="10.33203125" style="155" customWidth="1"/>
    <col min="8200" max="8200" width="12.33203125" style="155" customWidth="1"/>
    <col min="8201" max="8448" width="11.33203125" style="155"/>
    <col min="8449" max="8449" width="12.33203125" style="155" customWidth="1"/>
    <col min="8450" max="8455" width="10.33203125" style="155" customWidth="1"/>
    <col min="8456" max="8456" width="12.33203125" style="155" customWidth="1"/>
    <col min="8457" max="8704" width="11.33203125" style="155"/>
    <col min="8705" max="8705" width="12.33203125" style="155" customWidth="1"/>
    <col min="8706" max="8711" width="10.33203125" style="155" customWidth="1"/>
    <col min="8712" max="8712" width="12.33203125" style="155" customWidth="1"/>
    <col min="8713" max="8960" width="11.33203125" style="155"/>
    <col min="8961" max="8961" width="12.33203125" style="155" customWidth="1"/>
    <col min="8962" max="8967" width="10.33203125" style="155" customWidth="1"/>
    <col min="8968" max="8968" width="12.33203125" style="155" customWidth="1"/>
    <col min="8969" max="9216" width="11.33203125" style="155"/>
    <col min="9217" max="9217" width="12.33203125" style="155" customWidth="1"/>
    <col min="9218" max="9223" width="10.33203125" style="155" customWidth="1"/>
    <col min="9224" max="9224" width="12.33203125" style="155" customWidth="1"/>
    <col min="9225" max="9472" width="11.33203125" style="155"/>
    <col min="9473" max="9473" width="12.33203125" style="155" customWidth="1"/>
    <col min="9474" max="9479" width="10.33203125" style="155" customWidth="1"/>
    <col min="9480" max="9480" width="12.33203125" style="155" customWidth="1"/>
    <col min="9481" max="9728" width="11.33203125" style="155"/>
    <col min="9729" max="9729" width="12.33203125" style="155" customWidth="1"/>
    <col min="9730" max="9735" width="10.33203125" style="155" customWidth="1"/>
    <col min="9736" max="9736" width="12.33203125" style="155" customWidth="1"/>
    <col min="9737" max="9984" width="11.33203125" style="155"/>
    <col min="9985" max="9985" width="12.33203125" style="155" customWidth="1"/>
    <col min="9986" max="9991" width="10.33203125" style="155" customWidth="1"/>
    <col min="9992" max="9992" width="12.33203125" style="155" customWidth="1"/>
    <col min="9993" max="10240" width="11.33203125" style="155"/>
    <col min="10241" max="10241" width="12.33203125" style="155" customWidth="1"/>
    <col min="10242" max="10247" width="10.33203125" style="155" customWidth="1"/>
    <col min="10248" max="10248" width="12.33203125" style="155" customWidth="1"/>
    <col min="10249" max="10496" width="11.33203125" style="155"/>
    <col min="10497" max="10497" width="12.33203125" style="155" customWidth="1"/>
    <col min="10498" max="10503" width="10.33203125" style="155" customWidth="1"/>
    <col min="10504" max="10504" width="12.33203125" style="155" customWidth="1"/>
    <col min="10505" max="10752" width="11.33203125" style="155"/>
    <col min="10753" max="10753" width="12.33203125" style="155" customWidth="1"/>
    <col min="10754" max="10759" width="10.33203125" style="155" customWidth="1"/>
    <col min="10760" max="10760" width="12.33203125" style="155" customWidth="1"/>
    <col min="10761" max="11008" width="11.33203125" style="155"/>
    <col min="11009" max="11009" width="12.33203125" style="155" customWidth="1"/>
    <col min="11010" max="11015" width="10.33203125" style="155" customWidth="1"/>
    <col min="11016" max="11016" width="12.33203125" style="155" customWidth="1"/>
    <col min="11017" max="11264" width="11.33203125" style="155"/>
    <col min="11265" max="11265" width="12.33203125" style="155" customWidth="1"/>
    <col min="11266" max="11271" width="10.33203125" style="155" customWidth="1"/>
    <col min="11272" max="11272" width="12.33203125" style="155" customWidth="1"/>
    <col min="11273" max="11520" width="11.33203125" style="155"/>
    <col min="11521" max="11521" width="12.33203125" style="155" customWidth="1"/>
    <col min="11522" max="11527" width="10.33203125" style="155" customWidth="1"/>
    <col min="11528" max="11528" width="12.33203125" style="155" customWidth="1"/>
    <col min="11529" max="11776" width="11.33203125" style="155"/>
    <col min="11777" max="11777" width="12.33203125" style="155" customWidth="1"/>
    <col min="11778" max="11783" width="10.33203125" style="155" customWidth="1"/>
    <col min="11784" max="11784" width="12.33203125" style="155" customWidth="1"/>
    <col min="11785" max="12032" width="11.33203125" style="155"/>
    <col min="12033" max="12033" width="12.33203125" style="155" customWidth="1"/>
    <col min="12034" max="12039" width="10.33203125" style="155" customWidth="1"/>
    <col min="12040" max="12040" width="12.33203125" style="155" customWidth="1"/>
    <col min="12041" max="12288" width="11.33203125" style="155"/>
    <col min="12289" max="12289" width="12.33203125" style="155" customWidth="1"/>
    <col min="12290" max="12295" width="10.33203125" style="155" customWidth="1"/>
    <col min="12296" max="12296" width="12.33203125" style="155" customWidth="1"/>
    <col min="12297" max="12544" width="11.33203125" style="155"/>
    <col min="12545" max="12545" width="12.33203125" style="155" customWidth="1"/>
    <col min="12546" max="12551" width="10.33203125" style="155" customWidth="1"/>
    <col min="12552" max="12552" width="12.33203125" style="155" customWidth="1"/>
    <col min="12553" max="12800" width="11.33203125" style="155"/>
    <col min="12801" max="12801" width="12.33203125" style="155" customWidth="1"/>
    <col min="12802" max="12807" width="10.33203125" style="155" customWidth="1"/>
    <col min="12808" max="12808" width="12.33203125" style="155" customWidth="1"/>
    <col min="12809" max="13056" width="11.33203125" style="155"/>
    <col min="13057" max="13057" width="12.33203125" style="155" customWidth="1"/>
    <col min="13058" max="13063" width="10.33203125" style="155" customWidth="1"/>
    <col min="13064" max="13064" width="12.33203125" style="155" customWidth="1"/>
    <col min="13065" max="13312" width="11.33203125" style="155"/>
    <col min="13313" max="13313" width="12.33203125" style="155" customWidth="1"/>
    <col min="13314" max="13319" width="10.33203125" style="155" customWidth="1"/>
    <col min="13320" max="13320" width="12.33203125" style="155" customWidth="1"/>
    <col min="13321" max="13568" width="11.33203125" style="155"/>
    <col min="13569" max="13569" width="12.33203125" style="155" customWidth="1"/>
    <col min="13570" max="13575" width="10.33203125" style="155" customWidth="1"/>
    <col min="13576" max="13576" width="12.33203125" style="155" customWidth="1"/>
    <col min="13577" max="13824" width="11.33203125" style="155"/>
    <col min="13825" max="13825" width="12.33203125" style="155" customWidth="1"/>
    <col min="13826" max="13831" width="10.33203125" style="155" customWidth="1"/>
    <col min="13832" max="13832" width="12.33203125" style="155" customWidth="1"/>
    <col min="13833" max="14080" width="11.33203125" style="155"/>
    <col min="14081" max="14081" width="12.33203125" style="155" customWidth="1"/>
    <col min="14082" max="14087" width="10.33203125" style="155" customWidth="1"/>
    <col min="14088" max="14088" width="12.33203125" style="155" customWidth="1"/>
    <col min="14089" max="14336" width="11.33203125" style="155"/>
    <col min="14337" max="14337" width="12.33203125" style="155" customWidth="1"/>
    <col min="14338" max="14343" width="10.33203125" style="155" customWidth="1"/>
    <col min="14344" max="14344" width="12.33203125" style="155" customWidth="1"/>
    <col min="14345" max="14592" width="11.33203125" style="155"/>
    <col min="14593" max="14593" width="12.33203125" style="155" customWidth="1"/>
    <col min="14594" max="14599" width="10.33203125" style="155" customWidth="1"/>
    <col min="14600" max="14600" width="12.33203125" style="155" customWidth="1"/>
    <col min="14601" max="14848" width="11.33203125" style="155"/>
    <col min="14849" max="14849" width="12.33203125" style="155" customWidth="1"/>
    <col min="14850" max="14855" width="10.33203125" style="155" customWidth="1"/>
    <col min="14856" max="14856" width="12.33203125" style="155" customWidth="1"/>
    <col min="14857" max="15104" width="11.33203125" style="155"/>
    <col min="15105" max="15105" width="12.33203125" style="155" customWidth="1"/>
    <col min="15106" max="15111" width="10.33203125" style="155" customWidth="1"/>
    <col min="15112" max="15112" width="12.33203125" style="155" customWidth="1"/>
    <col min="15113" max="15360" width="11.33203125" style="155"/>
    <col min="15361" max="15361" width="12.33203125" style="155" customWidth="1"/>
    <col min="15362" max="15367" width="10.33203125" style="155" customWidth="1"/>
    <col min="15368" max="15368" width="12.33203125" style="155" customWidth="1"/>
    <col min="15369" max="15616" width="11.33203125" style="155"/>
    <col min="15617" max="15617" width="12.33203125" style="155" customWidth="1"/>
    <col min="15618" max="15623" width="10.33203125" style="155" customWidth="1"/>
    <col min="15624" max="15624" width="12.33203125" style="155" customWidth="1"/>
    <col min="15625" max="15872" width="11.33203125" style="155"/>
    <col min="15873" max="15873" width="12.33203125" style="155" customWidth="1"/>
    <col min="15874" max="15879" width="10.33203125" style="155" customWidth="1"/>
    <col min="15880" max="15880" width="12.33203125" style="155" customWidth="1"/>
    <col min="15881" max="16128" width="11.33203125" style="155"/>
    <col min="16129" max="16129" width="12.33203125" style="155" customWidth="1"/>
    <col min="16130" max="16135" width="10.33203125" style="155" customWidth="1"/>
    <col min="16136" max="16136" width="12.33203125" style="155" customWidth="1"/>
    <col min="16137" max="16384" width="11.33203125" style="155"/>
  </cols>
  <sheetData>
    <row r="1" spans="1:9" ht="25" customHeight="1">
      <c r="A1" s="119" t="s">
        <v>571</v>
      </c>
      <c r="B1" s="40"/>
      <c r="C1" s="40"/>
      <c r="D1" s="40"/>
      <c r="E1" s="40"/>
      <c r="F1" s="40"/>
      <c r="G1" s="40"/>
      <c r="H1" s="40"/>
      <c r="I1" s="284" t="s">
        <v>418</v>
      </c>
    </row>
    <row r="2" spans="1:9" ht="7.5" customHeight="1" thickBot="1">
      <c r="A2" s="156"/>
      <c r="B2" s="156"/>
      <c r="C2" s="156"/>
      <c r="D2" s="156"/>
      <c r="E2" s="156"/>
      <c r="F2" s="156"/>
      <c r="G2" s="156"/>
      <c r="H2" s="156"/>
    </row>
    <row r="3" spans="1:9" ht="25" customHeight="1">
      <c r="A3" s="157"/>
      <c r="B3" s="256">
        <v>45200</v>
      </c>
      <c r="C3" s="257"/>
      <c r="D3" s="258"/>
      <c r="E3" s="256">
        <v>45566</v>
      </c>
      <c r="F3" s="257"/>
      <c r="G3" s="258"/>
      <c r="H3" s="158" t="s">
        <v>104</v>
      </c>
    </row>
    <row r="4" spans="1:9" ht="25" customHeight="1">
      <c r="A4" s="159" t="s">
        <v>103</v>
      </c>
      <c r="B4" s="160" t="s">
        <v>419</v>
      </c>
      <c r="C4" s="160" t="s">
        <v>106</v>
      </c>
      <c r="D4" s="160" t="s">
        <v>107</v>
      </c>
      <c r="E4" s="160" t="s">
        <v>419</v>
      </c>
      <c r="F4" s="160" t="s">
        <v>106</v>
      </c>
      <c r="G4" s="160" t="s">
        <v>107</v>
      </c>
      <c r="H4" s="161" t="s">
        <v>577</v>
      </c>
    </row>
    <row r="5" spans="1:9" s="166" customFormat="1" ht="25" customHeight="1">
      <c r="A5" s="190" t="s">
        <v>108</v>
      </c>
      <c r="B5" s="162">
        <v>419910</v>
      </c>
      <c r="C5" s="163">
        <v>202864</v>
      </c>
      <c r="D5" s="164">
        <v>217046</v>
      </c>
      <c r="E5" s="162">
        <v>417868</v>
      </c>
      <c r="F5" s="163">
        <v>201913</v>
      </c>
      <c r="G5" s="164">
        <v>215955</v>
      </c>
      <c r="H5" s="165">
        <f>E5-B5</f>
        <v>-2042</v>
      </c>
    </row>
    <row r="6" spans="1:9" ht="25" customHeight="1">
      <c r="A6" s="191"/>
      <c r="B6" s="167"/>
      <c r="C6" s="168"/>
      <c r="D6" s="169"/>
      <c r="E6" s="167"/>
      <c r="F6" s="168"/>
      <c r="G6" s="169"/>
      <c r="H6" s="167"/>
    </row>
    <row r="7" spans="1:9" s="166" customFormat="1" ht="25" customHeight="1">
      <c r="A7" s="192" t="s">
        <v>420</v>
      </c>
      <c r="B7" s="170">
        <v>52370</v>
      </c>
      <c r="C7" s="171">
        <v>26842</v>
      </c>
      <c r="D7" s="172">
        <v>25528</v>
      </c>
      <c r="E7" s="170">
        <v>50941</v>
      </c>
      <c r="F7" s="171">
        <v>26068</v>
      </c>
      <c r="G7" s="172">
        <v>24873</v>
      </c>
      <c r="H7" s="170">
        <f>SUM(H8:H10)</f>
        <v>-1429</v>
      </c>
    </row>
    <row r="8" spans="1:9" ht="25" customHeight="1">
      <c r="A8" s="191" t="s">
        <v>109</v>
      </c>
      <c r="B8" s="167">
        <v>15028</v>
      </c>
      <c r="C8" s="168">
        <v>7654</v>
      </c>
      <c r="D8" s="169">
        <v>7374</v>
      </c>
      <c r="E8" s="167">
        <v>14453</v>
      </c>
      <c r="F8" s="168">
        <v>7338</v>
      </c>
      <c r="G8" s="169">
        <v>7115</v>
      </c>
      <c r="H8" s="167">
        <f>E8-B8</f>
        <v>-575</v>
      </c>
    </row>
    <row r="9" spans="1:9" ht="25" customHeight="1">
      <c r="A9" s="191" t="s">
        <v>110</v>
      </c>
      <c r="B9" s="167">
        <v>17958</v>
      </c>
      <c r="C9" s="168">
        <v>9208</v>
      </c>
      <c r="D9" s="169">
        <v>8750</v>
      </c>
      <c r="E9" s="167">
        <v>17341</v>
      </c>
      <c r="F9" s="168">
        <v>8928</v>
      </c>
      <c r="G9" s="169">
        <v>8413</v>
      </c>
      <c r="H9" s="167">
        <f>E9-B9</f>
        <v>-617</v>
      </c>
    </row>
    <row r="10" spans="1:9" ht="25" customHeight="1">
      <c r="A10" s="191" t="s">
        <v>111</v>
      </c>
      <c r="B10" s="167">
        <v>19384</v>
      </c>
      <c r="C10" s="168">
        <v>9980</v>
      </c>
      <c r="D10" s="169">
        <v>9404</v>
      </c>
      <c r="E10" s="167">
        <v>19147</v>
      </c>
      <c r="F10" s="168">
        <v>9802</v>
      </c>
      <c r="G10" s="169">
        <v>9345</v>
      </c>
      <c r="H10" s="167">
        <f>E10-B10</f>
        <v>-237</v>
      </c>
    </row>
    <row r="11" spans="1:9" s="166" customFormat="1" ht="25" customHeight="1">
      <c r="A11" s="192" t="s">
        <v>112</v>
      </c>
      <c r="B11" s="173">
        <v>247574</v>
      </c>
      <c r="C11" s="174">
        <v>124405</v>
      </c>
      <c r="D11" s="175">
        <v>123169</v>
      </c>
      <c r="E11" s="173">
        <v>246596</v>
      </c>
      <c r="F11" s="174">
        <v>124090</v>
      </c>
      <c r="G11" s="175">
        <v>122506</v>
      </c>
      <c r="H11" s="170">
        <f>SUM(H12:H21)</f>
        <v>-978</v>
      </c>
    </row>
    <row r="12" spans="1:9" ht="25" customHeight="1">
      <c r="A12" s="191" t="s">
        <v>113</v>
      </c>
      <c r="B12" s="176">
        <v>19887</v>
      </c>
      <c r="C12" s="177">
        <v>10127</v>
      </c>
      <c r="D12" s="178">
        <v>9760</v>
      </c>
      <c r="E12" s="176">
        <v>19741</v>
      </c>
      <c r="F12" s="177">
        <v>10135</v>
      </c>
      <c r="G12" s="178">
        <v>9606</v>
      </c>
      <c r="H12" s="167">
        <f t="shared" ref="H12:H21" si="0">E12-B12</f>
        <v>-146</v>
      </c>
    </row>
    <row r="13" spans="1:9" ht="25" customHeight="1">
      <c r="A13" s="191" t="s">
        <v>114</v>
      </c>
      <c r="B13" s="176">
        <v>20424</v>
      </c>
      <c r="C13" s="177">
        <v>10526</v>
      </c>
      <c r="D13" s="177">
        <v>9898</v>
      </c>
      <c r="E13" s="176">
        <v>20522</v>
      </c>
      <c r="F13" s="177">
        <v>10582</v>
      </c>
      <c r="G13" s="177">
        <v>9940</v>
      </c>
      <c r="H13" s="167">
        <f t="shared" si="0"/>
        <v>98</v>
      </c>
    </row>
    <row r="14" spans="1:9" ht="25" customHeight="1">
      <c r="A14" s="191" t="s">
        <v>115</v>
      </c>
      <c r="B14" s="176">
        <v>19751</v>
      </c>
      <c r="C14" s="177">
        <v>10143</v>
      </c>
      <c r="D14" s="177">
        <v>9608</v>
      </c>
      <c r="E14" s="176">
        <v>20010</v>
      </c>
      <c r="F14" s="177">
        <v>10290</v>
      </c>
      <c r="G14" s="177">
        <v>9720</v>
      </c>
      <c r="H14" s="167">
        <f t="shared" si="0"/>
        <v>259</v>
      </c>
    </row>
    <row r="15" spans="1:9" ht="25" customHeight="1">
      <c r="A15" s="191" t="s">
        <v>116</v>
      </c>
      <c r="B15" s="176">
        <v>20624</v>
      </c>
      <c r="C15" s="177">
        <v>10488</v>
      </c>
      <c r="D15" s="177">
        <v>10136</v>
      </c>
      <c r="E15" s="176">
        <v>20241</v>
      </c>
      <c r="F15" s="177">
        <v>10351</v>
      </c>
      <c r="G15" s="177">
        <v>9890</v>
      </c>
      <c r="H15" s="167">
        <f t="shared" si="0"/>
        <v>-383</v>
      </c>
    </row>
    <row r="16" spans="1:9" ht="25" customHeight="1">
      <c r="A16" s="191" t="s">
        <v>117</v>
      </c>
      <c r="B16" s="176">
        <v>24141</v>
      </c>
      <c r="C16" s="177">
        <v>12193</v>
      </c>
      <c r="D16" s="177">
        <v>11948</v>
      </c>
      <c r="E16" s="176">
        <v>23335</v>
      </c>
      <c r="F16" s="177">
        <v>11822</v>
      </c>
      <c r="G16" s="177">
        <v>11513</v>
      </c>
      <c r="H16" s="167">
        <f t="shared" si="0"/>
        <v>-806</v>
      </c>
    </row>
    <row r="17" spans="1:8" ht="25" customHeight="1">
      <c r="A17" s="191" t="s">
        <v>118</v>
      </c>
      <c r="B17" s="176">
        <v>26806</v>
      </c>
      <c r="C17" s="177">
        <v>13380</v>
      </c>
      <c r="D17" s="177">
        <v>13426</v>
      </c>
      <c r="E17" s="176">
        <v>26322</v>
      </c>
      <c r="F17" s="177">
        <v>13079</v>
      </c>
      <c r="G17" s="177">
        <v>13243</v>
      </c>
      <c r="H17" s="167">
        <f t="shared" si="0"/>
        <v>-484</v>
      </c>
    </row>
    <row r="18" spans="1:8" ht="25" customHeight="1">
      <c r="A18" s="191" t="s">
        <v>119</v>
      </c>
      <c r="B18" s="176">
        <v>32768</v>
      </c>
      <c r="C18" s="177">
        <v>16305</v>
      </c>
      <c r="D18" s="177">
        <v>16463</v>
      </c>
      <c r="E18" s="176">
        <v>31148</v>
      </c>
      <c r="F18" s="177">
        <v>15529</v>
      </c>
      <c r="G18" s="177">
        <v>15619</v>
      </c>
      <c r="H18" s="167">
        <f t="shared" si="0"/>
        <v>-1620</v>
      </c>
    </row>
    <row r="19" spans="1:8" ht="25" customHeight="1">
      <c r="A19" s="191" t="s">
        <v>120</v>
      </c>
      <c r="B19" s="176">
        <v>32846</v>
      </c>
      <c r="C19" s="177">
        <v>16600</v>
      </c>
      <c r="D19" s="177">
        <v>16246</v>
      </c>
      <c r="E19" s="176">
        <v>34083</v>
      </c>
      <c r="F19" s="177">
        <v>17145</v>
      </c>
      <c r="G19" s="177">
        <v>16938</v>
      </c>
      <c r="H19" s="167">
        <f t="shared" si="0"/>
        <v>1237</v>
      </c>
    </row>
    <row r="20" spans="1:8" ht="25" customHeight="1">
      <c r="A20" s="191" t="s">
        <v>121</v>
      </c>
      <c r="B20" s="176">
        <v>26366</v>
      </c>
      <c r="C20" s="177">
        <v>12863</v>
      </c>
      <c r="D20" s="177">
        <v>13503</v>
      </c>
      <c r="E20" s="176">
        <v>27124</v>
      </c>
      <c r="F20" s="177">
        <v>13355</v>
      </c>
      <c r="G20" s="177">
        <v>13769</v>
      </c>
      <c r="H20" s="167">
        <f t="shared" si="0"/>
        <v>758</v>
      </c>
    </row>
    <row r="21" spans="1:8" ht="25" customHeight="1">
      <c r="A21" s="191" t="s">
        <v>122</v>
      </c>
      <c r="B21" s="176">
        <v>23961</v>
      </c>
      <c r="C21" s="177">
        <v>11780</v>
      </c>
      <c r="D21" s="177">
        <v>12181</v>
      </c>
      <c r="E21" s="176">
        <v>24070</v>
      </c>
      <c r="F21" s="177">
        <v>11802</v>
      </c>
      <c r="G21" s="177">
        <v>12268</v>
      </c>
      <c r="H21" s="167">
        <f t="shared" si="0"/>
        <v>109</v>
      </c>
    </row>
    <row r="22" spans="1:8" s="166" customFormat="1" ht="25" customHeight="1">
      <c r="A22" s="192" t="s">
        <v>421</v>
      </c>
      <c r="B22" s="173">
        <v>119966</v>
      </c>
      <c r="C22" s="174">
        <v>51617</v>
      </c>
      <c r="D22" s="174">
        <v>68349</v>
      </c>
      <c r="E22" s="173">
        <v>120331</v>
      </c>
      <c r="F22" s="174">
        <v>51755</v>
      </c>
      <c r="G22" s="174">
        <v>68576</v>
      </c>
      <c r="H22" s="170">
        <f>SUM(H23:H29)</f>
        <v>365</v>
      </c>
    </row>
    <row r="23" spans="1:8" ht="25" customHeight="1">
      <c r="A23" s="191" t="s">
        <v>123</v>
      </c>
      <c r="B23" s="176">
        <v>23979</v>
      </c>
      <c r="C23" s="177">
        <v>11494</v>
      </c>
      <c r="D23" s="177">
        <v>12485</v>
      </c>
      <c r="E23" s="176">
        <v>24098</v>
      </c>
      <c r="F23" s="177">
        <v>11552</v>
      </c>
      <c r="G23" s="177">
        <v>12546</v>
      </c>
      <c r="H23" s="167">
        <f t="shared" ref="H23:H29" si="1">E23-B23</f>
        <v>119</v>
      </c>
    </row>
    <row r="24" spans="1:8" ht="25" customHeight="1">
      <c r="A24" s="191" t="s">
        <v>124</v>
      </c>
      <c r="B24" s="176">
        <v>29708</v>
      </c>
      <c r="C24" s="177">
        <v>13812</v>
      </c>
      <c r="D24" s="177">
        <v>15896</v>
      </c>
      <c r="E24" s="176">
        <v>26964</v>
      </c>
      <c r="F24" s="177">
        <v>12516</v>
      </c>
      <c r="G24" s="177">
        <v>14448</v>
      </c>
      <c r="H24" s="167">
        <f t="shared" si="1"/>
        <v>-2744</v>
      </c>
    </row>
    <row r="25" spans="1:8" ht="25" customHeight="1">
      <c r="A25" s="191" t="s">
        <v>125</v>
      </c>
      <c r="B25" s="176">
        <v>25684</v>
      </c>
      <c r="C25" s="177">
        <v>11521</v>
      </c>
      <c r="D25" s="177">
        <v>14163</v>
      </c>
      <c r="E25" s="176">
        <v>27961</v>
      </c>
      <c r="F25" s="177">
        <v>12648</v>
      </c>
      <c r="G25" s="177">
        <v>15313</v>
      </c>
      <c r="H25" s="167">
        <f t="shared" si="1"/>
        <v>2277</v>
      </c>
    </row>
    <row r="26" spans="1:8" ht="25" customHeight="1">
      <c r="A26" s="191" t="s">
        <v>126</v>
      </c>
      <c r="B26" s="176">
        <v>18347</v>
      </c>
      <c r="C26" s="177">
        <v>7658</v>
      </c>
      <c r="D26" s="177">
        <v>10689</v>
      </c>
      <c r="E26" s="176">
        <v>19209</v>
      </c>
      <c r="F26" s="177">
        <v>7954</v>
      </c>
      <c r="G26" s="177">
        <v>11255</v>
      </c>
      <c r="H26" s="167">
        <f t="shared" si="1"/>
        <v>862</v>
      </c>
    </row>
    <row r="27" spans="1:8" ht="25" customHeight="1">
      <c r="A27" s="191" t="s">
        <v>127</v>
      </c>
      <c r="B27" s="176">
        <v>12702</v>
      </c>
      <c r="C27" s="177">
        <v>4611</v>
      </c>
      <c r="D27" s="177">
        <v>8091</v>
      </c>
      <c r="E27" s="176">
        <v>12471</v>
      </c>
      <c r="F27" s="177">
        <v>4548</v>
      </c>
      <c r="G27" s="177">
        <v>7923</v>
      </c>
      <c r="H27" s="167">
        <f t="shared" si="1"/>
        <v>-231</v>
      </c>
    </row>
    <row r="28" spans="1:8" ht="25" customHeight="1">
      <c r="A28" s="191" t="s">
        <v>128</v>
      </c>
      <c r="B28" s="176">
        <v>7019</v>
      </c>
      <c r="C28" s="177">
        <v>2031</v>
      </c>
      <c r="D28" s="177">
        <v>4988</v>
      </c>
      <c r="E28" s="176">
        <v>6938</v>
      </c>
      <c r="F28" s="177">
        <v>2012</v>
      </c>
      <c r="G28" s="177">
        <v>4926</v>
      </c>
      <c r="H28" s="167">
        <f t="shared" si="1"/>
        <v>-81</v>
      </c>
    </row>
    <row r="29" spans="1:8" ht="25" customHeight="1" thickBot="1">
      <c r="A29" s="193" t="s">
        <v>422</v>
      </c>
      <c r="B29" s="179">
        <v>2527</v>
      </c>
      <c r="C29" s="180">
        <v>490</v>
      </c>
      <c r="D29" s="181">
        <v>2037</v>
      </c>
      <c r="E29" s="179">
        <v>2690</v>
      </c>
      <c r="F29" s="180">
        <v>525</v>
      </c>
      <c r="G29" s="181">
        <v>2165</v>
      </c>
      <c r="H29" s="167">
        <f t="shared" si="1"/>
        <v>163</v>
      </c>
    </row>
    <row r="30" spans="1:8" ht="7.5" customHeight="1">
      <c r="A30" s="182"/>
      <c r="D30" s="168"/>
      <c r="H30" s="183"/>
    </row>
    <row r="31" spans="1:8" ht="25" customHeight="1">
      <c r="A31" s="184"/>
    </row>
    <row r="32" spans="1:8">
      <c r="A32" s="184"/>
    </row>
  </sheetData>
  <mergeCells count="2">
    <mergeCell ref="B3:D3"/>
    <mergeCell ref="E3:G3"/>
  </mergeCells>
  <phoneticPr fontId="2"/>
  <hyperlinks>
    <hyperlink ref="I1" location="目次!A1" display="目次に戻る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>
    <oddFooter xml:space="preserve">&amp;C-&amp;P+3-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/>
  <dimension ref="A1:P40"/>
  <sheetViews>
    <sheetView showGridLines="0" zoomScaleNormal="100" workbookViewId="0">
      <selection activeCell="A44" sqref="A44"/>
    </sheetView>
  </sheetViews>
  <sheetFormatPr defaultColWidth="11.33203125" defaultRowHeight="18" customHeight="1"/>
  <cols>
    <col min="1" max="1" width="11.33203125" style="98" customWidth="1"/>
    <col min="2" max="2" width="11.83203125" style="98" customWidth="1"/>
    <col min="3" max="4" width="11.33203125" style="98"/>
    <col min="5" max="5" width="11.33203125" style="62"/>
    <col min="6" max="9" width="11.33203125" style="98"/>
    <col min="10" max="10" width="11.33203125" style="62"/>
    <col min="11" max="12" width="11.33203125" style="98"/>
    <col min="13" max="13" width="11.33203125" style="62"/>
    <col min="14" max="256" width="11.33203125" style="98"/>
    <col min="257" max="257" width="11.33203125" style="98" customWidth="1"/>
    <col min="258" max="258" width="11.83203125" style="98" customWidth="1"/>
    <col min="259" max="512" width="11.33203125" style="98"/>
    <col min="513" max="513" width="11.33203125" style="98" customWidth="1"/>
    <col min="514" max="514" width="11.83203125" style="98" customWidth="1"/>
    <col min="515" max="768" width="11.33203125" style="98"/>
    <col min="769" max="769" width="11.33203125" style="98" customWidth="1"/>
    <col min="770" max="770" width="11.83203125" style="98" customWidth="1"/>
    <col min="771" max="1024" width="11.33203125" style="98"/>
    <col min="1025" max="1025" width="11.33203125" style="98" customWidth="1"/>
    <col min="1026" max="1026" width="11.83203125" style="98" customWidth="1"/>
    <col min="1027" max="1280" width="11.33203125" style="98"/>
    <col min="1281" max="1281" width="11.33203125" style="98" customWidth="1"/>
    <col min="1282" max="1282" width="11.83203125" style="98" customWidth="1"/>
    <col min="1283" max="1536" width="11.33203125" style="98"/>
    <col min="1537" max="1537" width="11.33203125" style="98" customWidth="1"/>
    <col min="1538" max="1538" width="11.83203125" style="98" customWidth="1"/>
    <col min="1539" max="1792" width="11.33203125" style="98"/>
    <col min="1793" max="1793" width="11.33203125" style="98" customWidth="1"/>
    <col min="1794" max="1794" width="11.83203125" style="98" customWidth="1"/>
    <col min="1795" max="2048" width="11.33203125" style="98"/>
    <col min="2049" max="2049" width="11.33203125" style="98" customWidth="1"/>
    <col min="2050" max="2050" width="11.83203125" style="98" customWidth="1"/>
    <col min="2051" max="2304" width="11.33203125" style="98"/>
    <col min="2305" max="2305" width="11.33203125" style="98" customWidth="1"/>
    <col min="2306" max="2306" width="11.83203125" style="98" customWidth="1"/>
    <col min="2307" max="2560" width="11.33203125" style="98"/>
    <col min="2561" max="2561" width="11.33203125" style="98" customWidth="1"/>
    <col min="2562" max="2562" width="11.83203125" style="98" customWidth="1"/>
    <col min="2563" max="2816" width="11.33203125" style="98"/>
    <col min="2817" max="2817" width="11.33203125" style="98" customWidth="1"/>
    <col min="2818" max="2818" width="11.83203125" style="98" customWidth="1"/>
    <col min="2819" max="3072" width="11.33203125" style="98"/>
    <col min="3073" max="3073" width="11.33203125" style="98" customWidth="1"/>
    <col min="3074" max="3074" width="11.83203125" style="98" customWidth="1"/>
    <col min="3075" max="3328" width="11.33203125" style="98"/>
    <col min="3329" max="3329" width="11.33203125" style="98" customWidth="1"/>
    <col min="3330" max="3330" width="11.83203125" style="98" customWidth="1"/>
    <col min="3331" max="3584" width="11.33203125" style="98"/>
    <col min="3585" max="3585" width="11.33203125" style="98" customWidth="1"/>
    <col min="3586" max="3586" width="11.83203125" style="98" customWidth="1"/>
    <col min="3587" max="3840" width="11.33203125" style="98"/>
    <col min="3841" max="3841" width="11.33203125" style="98" customWidth="1"/>
    <col min="3842" max="3842" width="11.83203125" style="98" customWidth="1"/>
    <col min="3843" max="4096" width="11.33203125" style="98"/>
    <col min="4097" max="4097" width="11.33203125" style="98" customWidth="1"/>
    <col min="4098" max="4098" width="11.83203125" style="98" customWidth="1"/>
    <col min="4099" max="4352" width="11.33203125" style="98"/>
    <col min="4353" max="4353" width="11.33203125" style="98" customWidth="1"/>
    <col min="4354" max="4354" width="11.83203125" style="98" customWidth="1"/>
    <col min="4355" max="4608" width="11.33203125" style="98"/>
    <col min="4609" max="4609" width="11.33203125" style="98" customWidth="1"/>
    <col min="4610" max="4610" width="11.83203125" style="98" customWidth="1"/>
    <col min="4611" max="4864" width="11.33203125" style="98"/>
    <col min="4865" max="4865" width="11.33203125" style="98" customWidth="1"/>
    <col min="4866" max="4866" width="11.83203125" style="98" customWidth="1"/>
    <col min="4867" max="5120" width="11.33203125" style="98"/>
    <col min="5121" max="5121" width="11.33203125" style="98" customWidth="1"/>
    <col min="5122" max="5122" width="11.83203125" style="98" customWidth="1"/>
    <col min="5123" max="5376" width="11.33203125" style="98"/>
    <col min="5377" max="5377" width="11.33203125" style="98" customWidth="1"/>
    <col min="5378" max="5378" width="11.83203125" style="98" customWidth="1"/>
    <col min="5379" max="5632" width="11.33203125" style="98"/>
    <col min="5633" max="5633" width="11.33203125" style="98" customWidth="1"/>
    <col min="5634" max="5634" width="11.83203125" style="98" customWidth="1"/>
    <col min="5635" max="5888" width="11.33203125" style="98"/>
    <col min="5889" max="5889" width="11.33203125" style="98" customWidth="1"/>
    <col min="5890" max="5890" width="11.83203125" style="98" customWidth="1"/>
    <col min="5891" max="6144" width="11.33203125" style="98"/>
    <col min="6145" max="6145" width="11.33203125" style="98" customWidth="1"/>
    <col min="6146" max="6146" width="11.83203125" style="98" customWidth="1"/>
    <col min="6147" max="6400" width="11.33203125" style="98"/>
    <col min="6401" max="6401" width="11.33203125" style="98" customWidth="1"/>
    <col min="6402" max="6402" width="11.83203125" style="98" customWidth="1"/>
    <col min="6403" max="6656" width="11.33203125" style="98"/>
    <col min="6657" max="6657" width="11.33203125" style="98" customWidth="1"/>
    <col min="6658" max="6658" width="11.83203125" style="98" customWidth="1"/>
    <col min="6659" max="6912" width="11.33203125" style="98"/>
    <col min="6913" max="6913" width="11.33203125" style="98" customWidth="1"/>
    <col min="6914" max="6914" width="11.83203125" style="98" customWidth="1"/>
    <col min="6915" max="7168" width="11.33203125" style="98"/>
    <col min="7169" max="7169" width="11.33203125" style="98" customWidth="1"/>
    <col min="7170" max="7170" width="11.83203125" style="98" customWidth="1"/>
    <col min="7171" max="7424" width="11.33203125" style="98"/>
    <col min="7425" max="7425" width="11.33203125" style="98" customWidth="1"/>
    <col min="7426" max="7426" width="11.83203125" style="98" customWidth="1"/>
    <col min="7427" max="7680" width="11.33203125" style="98"/>
    <col min="7681" max="7681" width="11.33203125" style="98" customWidth="1"/>
    <col min="7682" max="7682" width="11.83203125" style="98" customWidth="1"/>
    <col min="7683" max="7936" width="11.33203125" style="98"/>
    <col min="7937" max="7937" width="11.33203125" style="98" customWidth="1"/>
    <col min="7938" max="7938" width="11.83203125" style="98" customWidth="1"/>
    <col min="7939" max="8192" width="11.33203125" style="98"/>
    <col min="8193" max="8193" width="11.33203125" style="98" customWidth="1"/>
    <col min="8194" max="8194" width="11.83203125" style="98" customWidth="1"/>
    <col min="8195" max="8448" width="11.33203125" style="98"/>
    <col min="8449" max="8449" width="11.33203125" style="98" customWidth="1"/>
    <col min="8450" max="8450" width="11.83203125" style="98" customWidth="1"/>
    <col min="8451" max="8704" width="11.33203125" style="98"/>
    <col min="8705" max="8705" width="11.33203125" style="98" customWidth="1"/>
    <col min="8706" max="8706" width="11.83203125" style="98" customWidth="1"/>
    <col min="8707" max="8960" width="11.33203125" style="98"/>
    <col min="8961" max="8961" width="11.33203125" style="98" customWidth="1"/>
    <col min="8962" max="8962" width="11.83203125" style="98" customWidth="1"/>
    <col min="8963" max="9216" width="11.33203125" style="98"/>
    <col min="9217" max="9217" width="11.33203125" style="98" customWidth="1"/>
    <col min="9218" max="9218" width="11.83203125" style="98" customWidth="1"/>
    <col min="9219" max="9472" width="11.33203125" style="98"/>
    <col min="9473" max="9473" width="11.33203125" style="98" customWidth="1"/>
    <col min="9474" max="9474" width="11.83203125" style="98" customWidth="1"/>
    <col min="9475" max="9728" width="11.33203125" style="98"/>
    <col min="9729" max="9729" width="11.33203125" style="98" customWidth="1"/>
    <col min="9730" max="9730" width="11.83203125" style="98" customWidth="1"/>
    <col min="9731" max="9984" width="11.33203125" style="98"/>
    <col min="9985" max="9985" width="11.33203125" style="98" customWidth="1"/>
    <col min="9986" max="9986" width="11.83203125" style="98" customWidth="1"/>
    <col min="9987" max="10240" width="11.33203125" style="98"/>
    <col min="10241" max="10241" width="11.33203125" style="98" customWidth="1"/>
    <col min="10242" max="10242" width="11.83203125" style="98" customWidth="1"/>
    <col min="10243" max="10496" width="11.33203125" style="98"/>
    <col min="10497" max="10497" width="11.33203125" style="98" customWidth="1"/>
    <col min="10498" max="10498" width="11.83203125" style="98" customWidth="1"/>
    <col min="10499" max="10752" width="11.33203125" style="98"/>
    <col min="10753" max="10753" width="11.33203125" style="98" customWidth="1"/>
    <col min="10754" max="10754" width="11.83203125" style="98" customWidth="1"/>
    <col min="10755" max="11008" width="11.33203125" style="98"/>
    <col min="11009" max="11009" width="11.33203125" style="98" customWidth="1"/>
    <col min="11010" max="11010" width="11.83203125" style="98" customWidth="1"/>
    <col min="11011" max="11264" width="11.33203125" style="98"/>
    <col min="11265" max="11265" width="11.33203125" style="98" customWidth="1"/>
    <col min="11266" max="11266" width="11.83203125" style="98" customWidth="1"/>
    <col min="11267" max="11520" width="11.33203125" style="98"/>
    <col min="11521" max="11521" width="11.33203125" style="98" customWidth="1"/>
    <col min="11522" max="11522" width="11.83203125" style="98" customWidth="1"/>
    <col min="11523" max="11776" width="11.33203125" style="98"/>
    <col min="11777" max="11777" width="11.33203125" style="98" customWidth="1"/>
    <col min="11778" max="11778" width="11.83203125" style="98" customWidth="1"/>
    <col min="11779" max="12032" width="11.33203125" style="98"/>
    <col min="12033" max="12033" width="11.33203125" style="98" customWidth="1"/>
    <col min="12034" max="12034" width="11.83203125" style="98" customWidth="1"/>
    <col min="12035" max="12288" width="11.33203125" style="98"/>
    <col min="12289" max="12289" width="11.33203125" style="98" customWidth="1"/>
    <col min="12290" max="12290" width="11.83203125" style="98" customWidth="1"/>
    <col min="12291" max="12544" width="11.33203125" style="98"/>
    <col min="12545" max="12545" width="11.33203125" style="98" customWidth="1"/>
    <col min="12546" max="12546" width="11.83203125" style="98" customWidth="1"/>
    <col min="12547" max="12800" width="11.33203125" style="98"/>
    <col min="12801" max="12801" width="11.33203125" style="98" customWidth="1"/>
    <col min="12802" max="12802" width="11.83203125" style="98" customWidth="1"/>
    <col min="12803" max="13056" width="11.33203125" style="98"/>
    <col min="13057" max="13057" width="11.33203125" style="98" customWidth="1"/>
    <col min="13058" max="13058" width="11.83203125" style="98" customWidth="1"/>
    <col min="13059" max="13312" width="11.33203125" style="98"/>
    <col min="13313" max="13313" width="11.33203125" style="98" customWidth="1"/>
    <col min="13314" max="13314" width="11.83203125" style="98" customWidth="1"/>
    <col min="13315" max="13568" width="11.33203125" style="98"/>
    <col min="13569" max="13569" width="11.33203125" style="98" customWidth="1"/>
    <col min="13570" max="13570" width="11.83203125" style="98" customWidth="1"/>
    <col min="13571" max="13824" width="11.33203125" style="98"/>
    <col min="13825" max="13825" width="11.33203125" style="98" customWidth="1"/>
    <col min="13826" max="13826" width="11.83203125" style="98" customWidth="1"/>
    <col min="13827" max="14080" width="11.33203125" style="98"/>
    <col min="14081" max="14081" width="11.33203125" style="98" customWidth="1"/>
    <col min="14082" max="14082" width="11.83203125" style="98" customWidth="1"/>
    <col min="14083" max="14336" width="11.33203125" style="98"/>
    <col min="14337" max="14337" width="11.33203125" style="98" customWidth="1"/>
    <col min="14338" max="14338" width="11.83203125" style="98" customWidth="1"/>
    <col min="14339" max="14592" width="11.33203125" style="98"/>
    <col min="14593" max="14593" width="11.33203125" style="98" customWidth="1"/>
    <col min="14594" max="14594" width="11.83203125" style="98" customWidth="1"/>
    <col min="14595" max="14848" width="11.33203125" style="98"/>
    <col min="14849" max="14849" width="11.33203125" style="98" customWidth="1"/>
    <col min="14850" max="14850" width="11.83203125" style="98" customWidth="1"/>
    <col min="14851" max="15104" width="11.33203125" style="98"/>
    <col min="15105" max="15105" width="11.33203125" style="98" customWidth="1"/>
    <col min="15106" max="15106" width="11.83203125" style="98" customWidth="1"/>
    <col min="15107" max="15360" width="11.33203125" style="98"/>
    <col min="15361" max="15361" width="11.33203125" style="98" customWidth="1"/>
    <col min="15362" max="15362" width="11.83203125" style="98" customWidth="1"/>
    <col min="15363" max="15616" width="11.33203125" style="98"/>
    <col min="15617" max="15617" width="11.33203125" style="98" customWidth="1"/>
    <col min="15618" max="15618" width="11.83203125" style="98" customWidth="1"/>
    <col min="15619" max="15872" width="11.33203125" style="98"/>
    <col min="15873" max="15873" width="11.33203125" style="98" customWidth="1"/>
    <col min="15874" max="15874" width="11.83203125" style="98" customWidth="1"/>
    <col min="15875" max="16128" width="11.33203125" style="98"/>
    <col min="16129" max="16129" width="11.33203125" style="98" customWidth="1"/>
    <col min="16130" max="16130" width="11.83203125" style="98" customWidth="1"/>
    <col min="16131" max="16384" width="11.33203125" style="98"/>
  </cols>
  <sheetData>
    <row r="1" spans="1:16" s="62" customFormat="1" ht="18" customHeight="1">
      <c r="A1" s="38" t="s">
        <v>1</v>
      </c>
      <c r="E1" s="259"/>
      <c r="F1" s="259"/>
      <c r="G1" s="259"/>
      <c r="H1" s="259"/>
      <c r="I1" s="63"/>
      <c r="J1" s="284" t="s">
        <v>418</v>
      </c>
      <c r="K1" s="63"/>
      <c r="L1" s="63"/>
    </row>
    <row r="2" spans="1:16" s="62" customFormat="1" ht="18" customHeight="1" thickBot="1">
      <c r="A2" s="194"/>
      <c r="B2" s="194"/>
      <c r="C2" s="194"/>
      <c r="D2" s="194"/>
      <c r="E2" s="195"/>
      <c r="F2" s="195"/>
      <c r="G2" s="195"/>
      <c r="H2" s="195"/>
      <c r="I2" s="195"/>
      <c r="J2" s="195"/>
      <c r="K2" s="195"/>
      <c r="L2" s="195"/>
      <c r="M2" s="194"/>
      <c r="N2" s="194" t="s">
        <v>576</v>
      </c>
      <c r="O2" s="194"/>
      <c r="P2" s="194"/>
    </row>
    <row r="3" spans="1:16" s="199" customFormat="1" ht="18" customHeight="1">
      <c r="A3" s="196" t="s">
        <v>129</v>
      </c>
      <c r="B3" s="197" t="s">
        <v>105</v>
      </c>
      <c r="C3" s="197" t="s">
        <v>106</v>
      </c>
      <c r="D3" s="197" t="s">
        <v>107</v>
      </c>
      <c r="E3" s="197" t="s">
        <v>129</v>
      </c>
      <c r="F3" s="197" t="s">
        <v>105</v>
      </c>
      <c r="G3" s="197" t="s">
        <v>106</v>
      </c>
      <c r="H3" s="198" t="s">
        <v>107</v>
      </c>
      <c r="I3" s="200" t="s">
        <v>129</v>
      </c>
      <c r="J3" s="196" t="s">
        <v>105</v>
      </c>
      <c r="K3" s="197" t="s">
        <v>106</v>
      </c>
      <c r="L3" s="197" t="s">
        <v>107</v>
      </c>
      <c r="M3" s="197" t="s">
        <v>129</v>
      </c>
      <c r="N3" s="197" t="s">
        <v>105</v>
      </c>
      <c r="O3" s="197" t="s">
        <v>106</v>
      </c>
      <c r="P3" s="198" t="s">
        <v>107</v>
      </c>
    </row>
    <row r="4" spans="1:16" s="137" customFormat="1" ht="18" customHeight="1">
      <c r="A4" s="65" t="s">
        <v>105</v>
      </c>
      <c r="B4" s="67">
        <f>B6+B13+B20+B27+B34+F6+F13+F20+F27+F34+J6+J13+J20+J27+J34+N6+N13+N20+N27+N34</f>
        <v>417868</v>
      </c>
      <c r="C4" s="68">
        <f>C6+C13+C20+C27+C34+G6+G13+G20+G27+G34+K6+K13+K20+K27+K34+O6+O13+O20+O27+O34</f>
        <v>201913</v>
      </c>
      <c r="D4" s="69">
        <f>D6+D13+D20+D27+D34+H6+H13+H20+H27+H34+L6+L13+L20+L27+L34+P6+P13+P20+P27+P34</f>
        <v>215955</v>
      </c>
      <c r="E4" s="203"/>
      <c r="F4" s="67"/>
      <c r="G4" s="68"/>
      <c r="H4" s="68"/>
      <c r="I4" s="252"/>
      <c r="J4" s="66"/>
      <c r="K4" s="68"/>
      <c r="L4" s="69"/>
      <c r="M4" s="203"/>
      <c r="N4" s="67"/>
      <c r="O4" s="68"/>
      <c r="P4" s="68"/>
    </row>
    <row r="5" spans="1:16" s="29" customFormat="1" ht="18" customHeight="1">
      <c r="A5" s="201"/>
      <c r="B5" s="138"/>
      <c r="C5" s="139"/>
      <c r="D5" s="140"/>
      <c r="E5" s="204"/>
      <c r="F5" s="138"/>
      <c r="G5" s="139"/>
      <c r="H5" s="139"/>
      <c r="I5" s="253"/>
      <c r="J5" s="207"/>
      <c r="K5" s="139"/>
      <c r="L5" s="140"/>
      <c r="M5" s="210"/>
      <c r="N5" s="138"/>
      <c r="O5" s="139"/>
      <c r="P5" s="139"/>
    </row>
    <row r="6" spans="1:16" s="137" customFormat="1" ht="18" customHeight="1">
      <c r="A6" s="70" t="s">
        <v>423</v>
      </c>
      <c r="B6" s="141">
        <f>SUM(B7:B11)</f>
        <v>14453</v>
      </c>
      <c r="C6" s="142">
        <f>SUM(C7:C11)</f>
        <v>7338</v>
      </c>
      <c r="D6" s="143">
        <f>SUM(D7:D11)</f>
        <v>7115</v>
      </c>
      <c r="E6" s="72" t="s">
        <v>130</v>
      </c>
      <c r="F6" s="141">
        <f>SUM(F7:F11)</f>
        <v>20010</v>
      </c>
      <c r="G6" s="142">
        <f>SUM(G7:G11)</f>
        <v>10290</v>
      </c>
      <c r="H6" s="142">
        <f>SUM(H7:H11)</f>
        <v>9720</v>
      </c>
      <c r="I6" s="254" t="s">
        <v>131</v>
      </c>
      <c r="J6" s="71">
        <f>SUM(J7:J11)</f>
        <v>34083</v>
      </c>
      <c r="K6" s="142">
        <f>SUM(K7:K11)</f>
        <v>17145</v>
      </c>
      <c r="L6" s="143">
        <f>SUM(L7:L11)</f>
        <v>16938</v>
      </c>
      <c r="M6" s="70" t="s">
        <v>132</v>
      </c>
      <c r="N6" s="141">
        <f>SUM(N7:N11)</f>
        <v>27961</v>
      </c>
      <c r="O6" s="142">
        <f>SUM(O7:O11)</f>
        <v>12648</v>
      </c>
      <c r="P6" s="142">
        <f>SUM(P7:P11)</f>
        <v>15313</v>
      </c>
    </row>
    <row r="7" spans="1:16" s="137" customFormat="1" ht="18" customHeight="1">
      <c r="A7" s="201">
        <v>0</v>
      </c>
      <c r="B7" s="144">
        <v>2531</v>
      </c>
      <c r="C7" s="145">
        <v>1315</v>
      </c>
      <c r="D7" s="146">
        <v>1216</v>
      </c>
      <c r="E7" s="205" t="s">
        <v>424</v>
      </c>
      <c r="F7" s="144">
        <v>4045</v>
      </c>
      <c r="G7" s="73">
        <v>2093</v>
      </c>
      <c r="H7" s="73">
        <v>1952</v>
      </c>
      <c r="I7" s="253" t="s">
        <v>425</v>
      </c>
      <c r="J7" s="208">
        <v>7271</v>
      </c>
      <c r="K7" s="73">
        <v>3634</v>
      </c>
      <c r="L7" s="74">
        <v>3637</v>
      </c>
      <c r="M7" s="201" t="s">
        <v>426</v>
      </c>
      <c r="N7" s="147">
        <v>7044</v>
      </c>
      <c r="O7" s="73">
        <v>3248</v>
      </c>
      <c r="P7" s="73">
        <v>3796</v>
      </c>
    </row>
    <row r="8" spans="1:16" s="137" customFormat="1" ht="18" customHeight="1">
      <c r="A8" s="201">
        <v>1</v>
      </c>
      <c r="B8" s="144">
        <v>2800</v>
      </c>
      <c r="C8" s="145">
        <v>1443</v>
      </c>
      <c r="D8" s="146">
        <v>1357</v>
      </c>
      <c r="E8" s="205" t="s">
        <v>427</v>
      </c>
      <c r="F8" s="144">
        <v>4028</v>
      </c>
      <c r="G8" s="73">
        <v>2116</v>
      </c>
      <c r="H8" s="73">
        <v>1912</v>
      </c>
      <c r="I8" s="253" t="s">
        <v>428</v>
      </c>
      <c r="J8" s="208">
        <v>7201</v>
      </c>
      <c r="K8" s="73">
        <v>3652</v>
      </c>
      <c r="L8" s="74">
        <v>3549</v>
      </c>
      <c r="M8" s="201" t="s">
        <v>429</v>
      </c>
      <c r="N8" s="147">
        <v>6898</v>
      </c>
      <c r="O8" s="73">
        <v>3129</v>
      </c>
      <c r="P8" s="73">
        <v>3769</v>
      </c>
    </row>
    <row r="9" spans="1:16" s="137" customFormat="1" ht="18" customHeight="1">
      <c r="A9" s="201">
        <v>2</v>
      </c>
      <c r="B9" s="144">
        <v>2884</v>
      </c>
      <c r="C9" s="145">
        <v>1484</v>
      </c>
      <c r="D9" s="146">
        <v>1400</v>
      </c>
      <c r="E9" s="205" t="s">
        <v>430</v>
      </c>
      <c r="F9" s="144">
        <v>3984</v>
      </c>
      <c r="G9" s="73">
        <v>2006</v>
      </c>
      <c r="H9" s="73">
        <v>1978</v>
      </c>
      <c r="I9" s="253" t="s">
        <v>431</v>
      </c>
      <c r="J9" s="208">
        <v>6801</v>
      </c>
      <c r="K9" s="73">
        <v>3403</v>
      </c>
      <c r="L9" s="74">
        <v>3398</v>
      </c>
      <c r="M9" s="201" t="s">
        <v>432</v>
      </c>
      <c r="N9" s="147">
        <v>6785</v>
      </c>
      <c r="O9" s="73">
        <v>3024</v>
      </c>
      <c r="P9" s="73">
        <v>3761</v>
      </c>
    </row>
    <row r="10" spans="1:16" s="137" customFormat="1" ht="18" customHeight="1">
      <c r="A10" s="201">
        <v>3</v>
      </c>
      <c r="B10" s="144">
        <v>3044</v>
      </c>
      <c r="C10" s="145">
        <v>1503</v>
      </c>
      <c r="D10" s="146">
        <v>1541</v>
      </c>
      <c r="E10" s="205" t="s">
        <v>433</v>
      </c>
      <c r="F10" s="144">
        <v>3874</v>
      </c>
      <c r="G10" s="73">
        <v>1968</v>
      </c>
      <c r="H10" s="73">
        <v>1906</v>
      </c>
      <c r="I10" s="253" t="s">
        <v>434</v>
      </c>
      <c r="J10" s="208">
        <v>6494</v>
      </c>
      <c r="K10" s="73">
        <v>3296</v>
      </c>
      <c r="L10" s="74">
        <v>3198</v>
      </c>
      <c r="M10" s="201" t="s">
        <v>435</v>
      </c>
      <c r="N10" s="147">
        <v>3595</v>
      </c>
      <c r="O10" s="73">
        <v>1634</v>
      </c>
      <c r="P10" s="73">
        <v>1961</v>
      </c>
    </row>
    <row r="11" spans="1:16" s="137" customFormat="1" ht="18" customHeight="1">
      <c r="A11" s="201">
        <v>4</v>
      </c>
      <c r="B11" s="144">
        <v>3194</v>
      </c>
      <c r="C11" s="145">
        <v>1593</v>
      </c>
      <c r="D11" s="146">
        <v>1601</v>
      </c>
      <c r="E11" s="205" t="s">
        <v>436</v>
      </c>
      <c r="F11" s="144">
        <v>4079</v>
      </c>
      <c r="G11" s="73">
        <v>2107</v>
      </c>
      <c r="H11" s="73">
        <v>1972</v>
      </c>
      <c r="I11" s="253" t="s">
        <v>437</v>
      </c>
      <c r="J11" s="208">
        <v>6316</v>
      </c>
      <c r="K11" s="73">
        <v>3160</v>
      </c>
      <c r="L11" s="74">
        <v>3156</v>
      </c>
      <c r="M11" s="201" t="s">
        <v>438</v>
      </c>
      <c r="N11" s="147">
        <v>3639</v>
      </c>
      <c r="O11" s="73">
        <v>1613</v>
      </c>
      <c r="P11" s="73">
        <v>2026</v>
      </c>
    </row>
    <row r="12" spans="1:16" s="29" customFormat="1" ht="18" customHeight="1">
      <c r="A12" s="201"/>
      <c r="B12" s="138"/>
      <c r="C12" s="139"/>
      <c r="D12" s="139"/>
      <c r="E12" s="205"/>
      <c r="F12" s="138"/>
      <c r="G12" s="139"/>
      <c r="H12" s="139"/>
      <c r="I12" s="253"/>
      <c r="J12" s="207"/>
      <c r="K12" s="139"/>
      <c r="L12" s="140"/>
      <c r="M12" s="201"/>
      <c r="N12" s="138"/>
      <c r="O12" s="139"/>
      <c r="P12" s="139"/>
    </row>
    <row r="13" spans="1:16" s="137" customFormat="1" ht="18" customHeight="1">
      <c r="A13" s="70" t="s">
        <v>439</v>
      </c>
      <c r="B13" s="141">
        <f>SUM(B14:B18)</f>
        <v>17341</v>
      </c>
      <c r="C13" s="142">
        <f>SUM(C14:C18)</f>
        <v>8928</v>
      </c>
      <c r="D13" s="143">
        <f>SUM(D14:D18)</f>
        <v>8413</v>
      </c>
      <c r="E13" s="72" t="s">
        <v>133</v>
      </c>
      <c r="F13" s="141">
        <f>SUM(F14:F18)</f>
        <v>20241</v>
      </c>
      <c r="G13" s="142">
        <f>SUM(G14:G18)</f>
        <v>10351</v>
      </c>
      <c r="H13" s="142">
        <f>SUM(H14:H18)</f>
        <v>9890</v>
      </c>
      <c r="I13" s="254" t="s">
        <v>134</v>
      </c>
      <c r="J13" s="71">
        <f>SUM(J14:J18)</f>
        <v>27124</v>
      </c>
      <c r="K13" s="142">
        <f>SUM(K14:K18)</f>
        <v>13355</v>
      </c>
      <c r="L13" s="143">
        <f>SUM(L14:L18)</f>
        <v>13769</v>
      </c>
      <c r="M13" s="70" t="s">
        <v>135</v>
      </c>
      <c r="N13" s="141">
        <f>SUM(N14:N18)</f>
        <v>19209</v>
      </c>
      <c r="O13" s="142">
        <f>SUM(O14:O18)</f>
        <v>7954</v>
      </c>
      <c r="P13" s="142">
        <f>SUM(P14:P18)</f>
        <v>11255</v>
      </c>
    </row>
    <row r="14" spans="1:16" s="137" customFormat="1" ht="18" customHeight="1">
      <c r="A14" s="201">
        <v>5</v>
      </c>
      <c r="B14" s="144">
        <v>3156</v>
      </c>
      <c r="C14" s="145">
        <v>1638</v>
      </c>
      <c r="D14" s="146">
        <v>1518</v>
      </c>
      <c r="E14" s="205" t="s">
        <v>440</v>
      </c>
      <c r="F14" s="144">
        <v>3923</v>
      </c>
      <c r="G14" s="73">
        <v>1996</v>
      </c>
      <c r="H14" s="73">
        <v>1927</v>
      </c>
      <c r="I14" s="253" t="s">
        <v>441</v>
      </c>
      <c r="J14" s="208">
        <v>6016</v>
      </c>
      <c r="K14" s="73">
        <v>3053</v>
      </c>
      <c r="L14" s="74">
        <v>2963</v>
      </c>
      <c r="M14" s="201" t="s">
        <v>442</v>
      </c>
      <c r="N14" s="147">
        <v>4231</v>
      </c>
      <c r="O14" s="73">
        <v>1756</v>
      </c>
      <c r="P14" s="73">
        <v>2475</v>
      </c>
    </row>
    <row r="15" spans="1:16" s="137" customFormat="1" ht="18" customHeight="1">
      <c r="A15" s="201">
        <v>6</v>
      </c>
      <c r="B15" s="144">
        <v>3322</v>
      </c>
      <c r="C15" s="145">
        <v>1689</v>
      </c>
      <c r="D15" s="146">
        <v>1633</v>
      </c>
      <c r="E15" s="205" t="s">
        <v>443</v>
      </c>
      <c r="F15" s="144">
        <v>3921</v>
      </c>
      <c r="G15" s="73">
        <v>1981</v>
      </c>
      <c r="H15" s="73">
        <v>1940</v>
      </c>
      <c r="I15" s="253" t="s">
        <v>444</v>
      </c>
      <c r="J15" s="208">
        <v>5786</v>
      </c>
      <c r="K15" s="73">
        <v>2833</v>
      </c>
      <c r="L15" s="74">
        <v>2953</v>
      </c>
      <c r="M15" s="201" t="s">
        <v>445</v>
      </c>
      <c r="N15" s="147">
        <v>3966</v>
      </c>
      <c r="O15" s="73">
        <v>1661</v>
      </c>
      <c r="P15" s="73">
        <v>2305</v>
      </c>
    </row>
    <row r="16" spans="1:16" s="137" customFormat="1" ht="18" customHeight="1">
      <c r="A16" s="201">
        <v>7</v>
      </c>
      <c r="B16" s="144">
        <v>3597</v>
      </c>
      <c r="C16" s="145">
        <v>1848</v>
      </c>
      <c r="D16" s="146">
        <v>1749</v>
      </c>
      <c r="E16" s="205" t="s">
        <v>446</v>
      </c>
      <c r="F16" s="144">
        <v>4105</v>
      </c>
      <c r="G16" s="73">
        <v>2145</v>
      </c>
      <c r="H16" s="73">
        <v>1960</v>
      </c>
      <c r="I16" s="253" t="s">
        <v>447</v>
      </c>
      <c r="J16" s="208">
        <v>5621</v>
      </c>
      <c r="K16" s="73">
        <v>2780</v>
      </c>
      <c r="L16" s="74">
        <v>2841</v>
      </c>
      <c r="M16" s="201" t="s">
        <v>448</v>
      </c>
      <c r="N16" s="147">
        <v>4050</v>
      </c>
      <c r="O16" s="73">
        <v>1711</v>
      </c>
      <c r="P16" s="73">
        <v>2339</v>
      </c>
    </row>
    <row r="17" spans="1:16" s="137" customFormat="1" ht="18" customHeight="1">
      <c r="A17" s="201">
        <v>8</v>
      </c>
      <c r="B17" s="144">
        <v>3568</v>
      </c>
      <c r="C17" s="145">
        <v>1843</v>
      </c>
      <c r="D17" s="146">
        <v>1725</v>
      </c>
      <c r="E17" s="205" t="s">
        <v>449</v>
      </c>
      <c r="F17" s="144">
        <v>4054</v>
      </c>
      <c r="G17" s="73">
        <v>2061</v>
      </c>
      <c r="H17" s="73">
        <v>1993</v>
      </c>
      <c r="I17" s="253" t="s">
        <v>450</v>
      </c>
      <c r="J17" s="208">
        <v>4181</v>
      </c>
      <c r="K17" s="73">
        <v>2021</v>
      </c>
      <c r="L17" s="74">
        <v>2160</v>
      </c>
      <c r="M17" s="201" t="s">
        <v>451</v>
      </c>
      <c r="N17" s="147">
        <v>3748</v>
      </c>
      <c r="O17" s="73">
        <v>1512</v>
      </c>
      <c r="P17" s="73">
        <v>2236</v>
      </c>
    </row>
    <row r="18" spans="1:16" s="137" customFormat="1" ht="18" customHeight="1">
      <c r="A18" s="201">
        <v>9</v>
      </c>
      <c r="B18" s="144">
        <v>3698</v>
      </c>
      <c r="C18" s="145">
        <v>1910</v>
      </c>
      <c r="D18" s="146">
        <v>1788</v>
      </c>
      <c r="E18" s="205" t="s">
        <v>452</v>
      </c>
      <c r="F18" s="144">
        <v>4238</v>
      </c>
      <c r="G18" s="73">
        <v>2168</v>
      </c>
      <c r="H18" s="73">
        <v>2070</v>
      </c>
      <c r="I18" s="253" t="s">
        <v>453</v>
      </c>
      <c r="J18" s="208">
        <v>5520</v>
      </c>
      <c r="K18" s="73">
        <v>2668</v>
      </c>
      <c r="L18" s="74">
        <v>2852</v>
      </c>
      <c r="M18" s="201" t="s">
        <v>454</v>
      </c>
      <c r="N18" s="147">
        <v>3214</v>
      </c>
      <c r="O18" s="73">
        <v>1314</v>
      </c>
      <c r="P18" s="73">
        <v>1900</v>
      </c>
    </row>
    <row r="19" spans="1:16" s="29" customFormat="1" ht="18" customHeight="1">
      <c r="A19" s="201"/>
      <c r="B19" s="138"/>
      <c r="C19" s="139"/>
      <c r="D19" s="140"/>
      <c r="E19" s="205"/>
      <c r="F19" s="138"/>
      <c r="G19" s="139"/>
      <c r="H19" s="139"/>
      <c r="I19" s="253"/>
      <c r="J19" s="207"/>
      <c r="K19" s="139"/>
      <c r="L19" s="140"/>
      <c r="M19" s="201"/>
      <c r="N19" s="138"/>
      <c r="O19" s="139"/>
      <c r="P19" s="139"/>
    </row>
    <row r="20" spans="1:16" s="137" customFormat="1" ht="18" customHeight="1">
      <c r="A20" s="70" t="s">
        <v>136</v>
      </c>
      <c r="B20" s="141">
        <f>SUM(B21:B25)</f>
        <v>19147</v>
      </c>
      <c r="C20" s="142">
        <f>SUM(C21:C25)</f>
        <v>9802</v>
      </c>
      <c r="D20" s="143">
        <f>SUM(D21:D25)</f>
        <v>9345</v>
      </c>
      <c r="E20" s="72" t="s">
        <v>137</v>
      </c>
      <c r="F20" s="141">
        <f>SUM(F21:F25)</f>
        <v>23335</v>
      </c>
      <c r="G20" s="142">
        <f>SUM(G21:G25)</f>
        <v>11822</v>
      </c>
      <c r="H20" s="142">
        <f>SUM(H21:H25)</f>
        <v>11513</v>
      </c>
      <c r="I20" s="254" t="s">
        <v>138</v>
      </c>
      <c r="J20" s="71">
        <f>SUM(J21:J25)</f>
        <v>24070</v>
      </c>
      <c r="K20" s="142">
        <f>SUM(K21:K25)</f>
        <v>11802</v>
      </c>
      <c r="L20" s="143">
        <f>SUM(L21:L25)</f>
        <v>12268</v>
      </c>
      <c r="M20" s="70" t="s">
        <v>139</v>
      </c>
      <c r="N20" s="141">
        <f>SUM(N21:N25)</f>
        <v>12471</v>
      </c>
      <c r="O20" s="142">
        <f>SUM(O21:O25)</f>
        <v>4548</v>
      </c>
      <c r="P20" s="142">
        <f>SUM(P21:P25)</f>
        <v>7923</v>
      </c>
    </row>
    <row r="21" spans="1:16" s="137" customFormat="1" ht="18" customHeight="1">
      <c r="A21" s="201" t="s">
        <v>455</v>
      </c>
      <c r="B21" s="144">
        <v>3738</v>
      </c>
      <c r="C21" s="145">
        <v>1897</v>
      </c>
      <c r="D21" s="146">
        <v>1841</v>
      </c>
      <c r="E21" s="205" t="s">
        <v>456</v>
      </c>
      <c r="F21" s="144">
        <v>4332</v>
      </c>
      <c r="G21" s="73">
        <v>2145</v>
      </c>
      <c r="H21" s="73">
        <v>2187</v>
      </c>
      <c r="I21" s="253" t="s">
        <v>457</v>
      </c>
      <c r="J21" s="208">
        <v>5135</v>
      </c>
      <c r="K21" s="73">
        <v>2487</v>
      </c>
      <c r="L21" s="74">
        <v>2648</v>
      </c>
      <c r="M21" s="201" t="s">
        <v>458</v>
      </c>
      <c r="N21" s="147">
        <v>2589</v>
      </c>
      <c r="O21" s="73">
        <v>1007</v>
      </c>
      <c r="P21" s="73">
        <v>1582</v>
      </c>
    </row>
    <row r="22" spans="1:16" s="137" customFormat="1" ht="18" customHeight="1">
      <c r="A22" s="201" t="s">
        <v>459</v>
      </c>
      <c r="B22" s="144">
        <v>3855</v>
      </c>
      <c r="C22" s="145">
        <v>1983</v>
      </c>
      <c r="D22" s="146">
        <v>1872</v>
      </c>
      <c r="E22" s="205" t="s">
        <v>460</v>
      </c>
      <c r="F22" s="144">
        <v>4449</v>
      </c>
      <c r="G22" s="73">
        <v>2252</v>
      </c>
      <c r="H22" s="73">
        <v>2197</v>
      </c>
      <c r="I22" s="253" t="s">
        <v>461</v>
      </c>
      <c r="J22" s="208">
        <v>4781</v>
      </c>
      <c r="K22" s="73">
        <v>2388</v>
      </c>
      <c r="L22" s="74">
        <v>2393</v>
      </c>
      <c r="M22" s="201" t="s">
        <v>462</v>
      </c>
      <c r="N22" s="147">
        <v>2675</v>
      </c>
      <c r="O22" s="73">
        <v>1020</v>
      </c>
      <c r="P22" s="73">
        <v>1655</v>
      </c>
    </row>
    <row r="23" spans="1:16" s="137" customFormat="1" ht="18" customHeight="1">
      <c r="A23" s="201" t="s">
        <v>463</v>
      </c>
      <c r="B23" s="144">
        <v>3850</v>
      </c>
      <c r="C23" s="145">
        <v>1926</v>
      </c>
      <c r="D23" s="146">
        <v>1924</v>
      </c>
      <c r="E23" s="205" t="s">
        <v>464</v>
      </c>
      <c r="F23" s="144">
        <v>4655</v>
      </c>
      <c r="G23" s="73">
        <v>2353</v>
      </c>
      <c r="H23" s="73">
        <v>2302</v>
      </c>
      <c r="I23" s="253" t="s">
        <v>465</v>
      </c>
      <c r="J23" s="208">
        <v>4887</v>
      </c>
      <c r="K23" s="73">
        <v>2406</v>
      </c>
      <c r="L23" s="74">
        <v>2481</v>
      </c>
      <c r="M23" s="201" t="s">
        <v>466</v>
      </c>
      <c r="N23" s="147">
        <v>2592</v>
      </c>
      <c r="O23" s="73">
        <v>932</v>
      </c>
      <c r="P23" s="73">
        <v>1660</v>
      </c>
    </row>
    <row r="24" spans="1:16" s="137" customFormat="1" ht="18" customHeight="1">
      <c r="A24" s="201" t="s">
        <v>467</v>
      </c>
      <c r="B24" s="144">
        <v>3768</v>
      </c>
      <c r="C24" s="145">
        <v>1961</v>
      </c>
      <c r="D24" s="146">
        <v>1807</v>
      </c>
      <c r="E24" s="205" t="s">
        <v>468</v>
      </c>
      <c r="F24" s="144">
        <v>4838</v>
      </c>
      <c r="G24" s="73">
        <v>2497</v>
      </c>
      <c r="H24" s="73">
        <v>2341</v>
      </c>
      <c r="I24" s="253" t="s">
        <v>469</v>
      </c>
      <c r="J24" s="208">
        <v>4480</v>
      </c>
      <c r="K24" s="73">
        <v>2122</v>
      </c>
      <c r="L24" s="74">
        <v>2358</v>
      </c>
      <c r="M24" s="201" t="s">
        <v>470</v>
      </c>
      <c r="N24" s="147">
        <v>2490</v>
      </c>
      <c r="O24" s="73">
        <v>879</v>
      </c>
      <c r="P24" s="73">
        <v>1611</v>
      </c>
    </row>
    <row r="25" spans="1:16" s="137" customFormat="1" ht="18" customHeight="1">
      <c r="A25" s="201" t="s">
        <v>471</v>
      </c>
      <c r="B25" s="144">
        <v>3936</v>
      </c>
      <c r="C25" s="145">
        <v>2035</v>
      </c>
      <c r="D25" s="146">
        <v>1901</v>
      </c>
      <c r="E25" s="205" t="s">
        <v>472</v>
      </c>
      <c r="F25" s="144">
        <v>5061</v>
      </c>
      <c r="G25" s="73">
        <v>2575</v>
      </c>
      <c r="H25" s="73">
        <v>2486</v>
      </c>
      <c r="I25" s="253" t="s">
        <v>473</v>
      </c>
      <c r="J25" s="208">
        <v>4787</v>
      </c>
      <c r="K25" s="73">
        <v>2399</v>
      </c>
      <c r="L25" s="74">
        <v>2388</v>
      </c>
      <c r="M25" s="201" t="s">
        <v>474</v>
      </c>
      <c r="N25" s="147">
        <v>2125</v>
      </c>
      <c r="O25" s="73">
        <v>710</v>
      </c>
      <c r="P25" s="73">
        <v>1415</v>
      </c>
    </row>
    <row r="26" spans="1:16" s="29" customFormat="1" ht="18" customHeight="1">
      <c r="A26" s="201"/>
      <c r="B26" s="138"/>
      <c r="C26" s="139"/>
      <c r="D26" s="140"/>
      <c r="E26" s="205"/>
      <c r="F26" s="138"/>
      <c r="G26" s="139"/>
      <c r="H26" s="139"/>
      <c r="I26" s="253"/>
      <c r="J26" s="207"/>
      <c r="K26" s="139"/>
      <c r="L26" s="140"/>
      <c r="M26" s="201"/>
      <c r="N26" s="138"/>
      <c r="O26" s="75"/>
      <c r="P26" s="75"/>
    </row>
    <row r="27" spans="1:16" s="137" customFormat="1" ht="18" customHeight="1">
      <c r="A27" s="70" t="s">
        <v>140</v>
      </c>
      <c r="B27" s="141">
        <f>SUM(B28:B32)</f>
        <v>19741</v>
      </c>
      <c r="C27" s="142">
        <f>SUM(C28:C32)</f>
        <v>10135</v>
      </c>
      <c r="D27" s="143">
        <f>SUM(D28:D32)</f>
        <v>9606</v>
      </c>
      <c r="E27" s="72" t="s">
        <v>141</v>
      </c>
      <c r="F27" s="141">
        <f>SUM(F28:F32)</f>
        <v>26322</v>
      </c>
      <c r="G27" s="142">
        <f>SUM(G28:G32)</f>
        <v>13079</v>
      </c>
      <c r="H27" s="142">
        <f>SUM(H28:H32)</f>
        <v>13243</v>
      </c>
      <c r="I27" s="254" t="s">
        <v>142</v>
      </c>
      <c r="J27" s="71">
        <f>SUM(J28:J32)</f>
        <v>24098</v>
      </c>
      <c r="K27" s="142">
        <f>SUM(K28:K32)</f>
        <v>11552</v>
      </c>
      <c r="L27" s="143">
        <f>SUM(L28:L32)</f>
        <v>12546</v>
      </c>
      <c r="M27" s="70" t="s">
        <v>143</v>
      </c>
      <c r="N27" s="141">
        <f>SUM(N28:N32)</f>
        <v>6938</v>
      </c>
      <c r="O27" s="142">
        <f>SUM(O28:O32)</f>
        <v>2012</v>
      </c>
      <c r="P27" s="142">
        <f>SUM(P28:P32)</f>
        <v>4926</v>
      </c>
    </row>
    <row r="28" spans="1:16" s="137" customFormat="1" ht="18" customHeight="1">
      <c r="A28" s="201" t="s">
        <v>475</v>
      </c>
      <c r="B28" s="144">
        <v>3947</v>
      </c>
      <c r="C28" s="145">
        <v>2061</v>
      </c>
      <c r="D28" s="146">
        <v>1886</v>
      </c>
      <c r="E28" s="205" t="s">
        <v>476</v>
      </c>
      <c r="F28" s="144">
        <v>5200</v>
      </c>
      <c r="G28" s="73">
        <v>2569</v>
      </c>
      <c r="H28" s="73">
        <v>2631</v>
      </c>
      <c r="I28" s="253" t="s">
        <v>477</v>
      </c>
      <c r="J28" s="208">
        <v>4993</v>
      </c>
      <c r="K28" s="73">
        <v>2424</v>
      </c>
      <c r="L28" s="74">
        <v>2569</v>
      </c>
      <c r="M28" s="201" t="s">
        <v>478</v>
      </c>
      <c r="N28" s="147">
        <v>1780</v>
      </c>
      <c r="O28" s="75">
        <v>561</v>
      </c>
      <c r="P28" s="75">
        <v>1219</v>
      </c>
    </row>
    <row r="29" spans="1:16" s="137" customFormat="1" ht="18" customHeight="1">
      <c r="A29" s="201" t="s">
        <v>479</v>
      </c>
      <c r="B29" s="144">
        <v>3988</v>
      </c>
      <c r="C29" s="145">
        <v>2067</v>
      </c>
      <c r="D29" s="146">
        <v>1921</v>
      </c>
      <c r="E29" s="205" t="s">
        <v>480</v>
      </c>
      <c r="F29" s="144">
        <v>5235</v>
      </c>
      <c r="G29" s="73">
        <v>2557</v>
      </c>
      <c r="H29" s="73">
        <v>2678</v>
      </c>
      <c r="I29" s="253" t="s">
        <v>481</v>
      </c>
      <c r="J29" s="208">
        <v>4804</v>
      </c>
      <c r="K29" s="73">
        <v>2280</v>
      </c>
      <c r="L29" s="74">
        <v>2524</v>
      </c>
      <c r="M29" s="201" t="s">
        <v>482</v>
      </c>
      <c r="N29" s="147">
        <v>1629</v>
      </c>
      <c r="O29" s="75">
        <v>473</v>
      </c>
      <c r="P29" s="75">
        <v>1156</v>
      </c>
    </row>
    <row r="30" spans="1:16" s="137" customFormat="1" ht="18" customHeight="1">
      <c r="A30" s="201" t="s">
        <v>483</v>
      </c>
      <c r="B30" s="144">
        <v>3986</v>
      </c>
      <c r="C30" s="145">
        <v>2049</v>
      </c>
      <c r="D30" s="146">
        <v>1937</v>
      </c>
      <c r="E30" s="205" t="s">
        <v>484</v>
      </c>
      <c r="F30" s="144">
        <v>5064</v>
      </c>
      <c r="G30" s="73">
        <v>2520</v>
      </c>
      <c r="H30" s="73">
        <v>2544</v>
      </c>
      <c r="I30" s="253" t="s">
        <v>485</v>
      </c>
      <c r="J30" s="208">
        <v>4508</v>
      </c>
      <c r="K30" s="73">
        <v>2146</v>
      </c>
      <c r="L30" s="74">
        <v>2362</v>
      </c>
      <c r="M30" s="201" t="s">
        <v>486</v>
      </c>
      <c r="N30" s="147">
        <v>1396</v>
      </c>
      <c r="O30" s="75">
        <v>401</v>
      </c>
      <c r="P30" s="75">
        <v>995</v>
      </c>
    </row>
    <row r="31" spans="1:16" s="137" customFormat="1" ht="18" customHeight="1">
      <c r="A31" s="201" t="s">
        <v>487</v>
      </c>
      <c r="B31" s="144">
        <v>3838</v>
      </c>
      <c r="C31" s="145">
        <v>1919</v>
      </c>
      <c r="D31" s="146">
        <v>1919</v>
      </c>
      <c r="E31" s="205" t="s">
        <v>488</v>
      </c>
      <c r="F31" s="144">
        <v>5239</v>
      </c>
      <c r="G31" s="73">
        <v>2603</v>
      </c>
      <c r="H31" s="73">
        <v>2636</v>
      </c>
      <c r="I31" s="253" t="s">
        <v>489</v>
      </c>
      <c r="J31" s="208">
        <v>4879</v>
      </c>
      <c r="K31" s="73">
        <v>2321</v>
      </c>
      <c r="L31" s="74">
        <v>2558</v>
      </c>
      <c r="M31" s="201" t="s">
        <v>490</v>
      </c>
      <c r="N31" s="147">
        <v>1222</v>
      </c>
      <c r="O31" s="75">
        <v>320</v>
      </c>
      <c r="P31" s="75">
        <v>902</v>
      </c>
    </row>
    <row r="32" spans="1:16" s="137" customFormat="1" ht="18" customHeight="1">
      <c r="A32" s="201" t="s">
        <v>491</v>
      </c>
      <c r="B32" s="144">
        <v>3982</v>
      </c>
      <c r="C32" s="145">
        <v>2039</v>
      </c>
      <c r="D32" s="146">
        <v>1943</v>
      </c>
      <c r="E32" s="205" t="s">
        <v>492</v>
      </c>
      <c r="F32" s="144">
        <v>5584</v>
      </c>
      <c r="G32" s="73">
        <v>2830</v>
      </c>
      <c r="H32" s="73">
        <v>2754</v>
      </c>
      <c r="I32" s="253" t="s">
        <v>493</v>
      </c>
      <c r="J32" s="208">
        <v>4914</v>
      </c>
      <c r="K32" s="73">
        <v>2381</v>
      </c>
      <c r="L32" s="74">
        <v>2533</v>
      </c>
      <c r="M32" s="201" t="s">
        <v>494</v>
      </c>
      <c r="N32" s="147">
        <v>911</v>
      </c>
      <c r="O32" s="75">
        <v>257</v>
      </c>
      <c r="P32" s="75">
        <v>654</v>
      </c>
    </row>
    <row r="33" spans="1:16" s="29" customFormat="1" ht="18" customHeight="1">
      <c r="A33" s="201"/>
      <c r="B33" s="138"/>
      <c r="C33" s="139"/>
      <c r="D33" s="140"/>
      <c r="E33" s="205"/>
      <c r="F33" s="138"/>
      <c r="G33" s="139"/>
      <c r="H33" s="139"/>
      <c r="I33" s="253"/>
      <c r="J33" s="207"/>
      <c r="K33" s="139"/>
      <c r="L33" s="140"/>
      <c r="M33" s="201"/>
      <c r="N33" s="138"/>
      <c r="O33" s="139"/>
      <c r="P33" s="139"/>
    </row>
    <row r="34" spans="1:16" s="137" customFormat="1" ht="18" customHeight="1">
      <c r="A34" s="70" t="s">
        <v>144</v>
      </c>
      <c r="B34" s="141">
        <f>SUM(B35:B39)</f>
        <v>20522</v>
      </c>
      <c r="C34" s="142">
        <f>SUM(C35:C39)</f>
        <v>10582</v>
      </c>
      <c r="D34" s="143">
        <f>SUM(D35:D39)</f>
        <v>9940</v>
      </c>
      <c r="E34" s="72" t="s">
        <v>145</v>
      </c>
      <c r="F34" s="141">
        <f>SUM(F35:F39)</f>
        <v>31148</v>
      </c>
      <c r="G34" s="142">
        <f>SUM(G35:G39)</f>
        <v>15529</v>
      </c>
      <c r="H34" s="142">
        <f>SUM(H35:H39)</f>
        <v>15619</v>
      </c>
      <c r="I34" s="254" t="s">
        <v>146</v>
      </c>
      <c r="J34" s="71">
        <f>SUM(J35:J39)</f>
        <v>26964</v>
      </c>
      <c r="K34" s="142">
        <f>SUM(K35:K39)</f>
        <v>12516</v>
      </c>
      <c r="L34" s="143">
        <f>SUM(L35:L39)</f>
        <v>14448</v>
      </c>
      <c r="M34" s="70" t="s">
        <v>147</v>
      </c>
      <c r="N34" s="141">
        <v>2690</v>
      </c>
      <c r="O34" s="142">
        <v>525</v>
      </c>
      <c r="P34" s="142">
        <v>2165</v>
      </c>
    </row>
    <row r="35" spans="1:16" s="137" customFormat="1" ht="18" customHeight="1">
      <c r="A35" s="201" t="s">
        <v>495</v>
      </c>
      <c r="B35" s="148">
        <v>4040</v>
      </c>
      <c r="C35" s="145">
        <v>2017</v>
      </c>
      <c r="D35" s="146">
        <v>2023</v>
      </c>
      <c r="E35" s="205" t="s">
        <v>496</v>
      </c>
      <c r="F35" s="144">
        <v>5658</v>
      </c>
      <c r="G35" s="73">
        <v>2852</v>
      </c>
      <c r="H35" s="73">
        <v>2806</v>
      </c>
      <c r="I35" s="253" t="s">
        <v>497</v>
      </c>
      <c r="J35" s="208">
        <v>4729</v>
      </c>
      <c r="K35" s="73">
        <v>2246</v>
      </c>
      <c r="L35" s="74">
        <v>2483</v>
      </c>
      <c r="M35" s="201"/>
      <c r="N35" s="138"/>
      <c r="O35" s="139"/>
      <c r="P35" s="139"/>
    </row>
    <row r="36" spans="1:16" s="137" customFormat="1" ht="18" customHeight="1">
      <c r="A36" s="201" t="s">
        <v>498</v>
      </c>
      <c r="B36" s="148">
        <v>3990</v>
      </c>
      <c r="C36" s="145">
        <v>2019</v>
      </c>
      <c r="D36" s="146">
        <v>1971</v>
      </c>
      <c r="E36" s="205" t="s">
        <v>499</v>
      </c>
      <c r="F36" s="144">
        <v>5915</v>
      </c>
      <c r="G36" s="73">
        <v>2924</v>
      </c>
      <c r="H36" s="73">
        <v>2991</v>
      </c>
      <c r="I36" s="253" t="s">
        <v>500</v>
      </c>
      <c r="J36" s="208">
        <v>5216</v>
      </c>
      <c r="K36" s="73">
        <v>2462</v>
      </c>
      <c r="L36" s="74">
        <v>2754</v>
      </c>
      <c r="M36" s="201"/>
      <c r="N36" s="138"/>
      <c r="O36" s="139"/>
      <c r="P36" s="139"/>
    </row>
    <row r="37" spans="1:16" s="137" customFormat="1" ht="18" customHeight="1">
      <c r="A37" s="201" t="s">
        <v>501</v>
      </c>
      <c r="B37" s="148">
        <v>4135</v>
      </c>
      <c r="C37" s="145">
        <v>2132</v>
      </c>
      <c r="D37" s="146">
        <v>2003</v>
      </c>
      <c r="E37" s="205" t="s">
        <v>502</v>
      </c>
      <c r="F37" s="144">
        <v>6096</v>
      </c>
      <c r="G37" s="73">
        <v>3058</v>
      </c>
      <c r="H37" s="73">
        <v>3038</v>
      </c>
      <c r="I37" s="253" t="s">
        <v>503</v>
      </c>
      <c r="J37" s="208">
        <v>5370</v>
      </c>
      <c r="K37" s="73">
        <v>2495</v>
      </c>
      <c r="L37" s="74">
        <v>2875</v>
      </c>
      <c r="M37" s="70" t="s">
        <v>148</v>
      </c>
      <c r="N37" s="149">
        <v>205003</v>
      </c>
      <c r="O37" s="139"/>
      <c r="P37" s="139"/>
    </row>
    <row r="38" spans="1:16" s="137" customFormat="1" ht="18" customHeight="1">
      <c r="A38" s="201" t="s">
        <v>504</v>
      </c>
      <c r="B38" s="148">
        <v>4142</v>
      </c>
      <c r="C38" s="145">
        <v>2173</v>
      </c>
      <c r="D38" s="146">
        <v>1969</v>
      </c>
      <c r="E38" s="205" t="s">
        <v>505</v>
      </c>
      <c r="F38" s="144">
        <v>6587</v>
      </c>
      <c r="G38" s="73">
        <v>3277</v>
      </c>
      <c r="H38" s="73">
        <v>3310</v>
      </c>
      <c r="I38" s="253" t="s">
        <v>506</v>
      </c>
      <c r="J38" s="208">
        <v>5726</v>
      </c>
      <c r="K38" s="73">
        <v>2610</v>
      </c>
      <c r="L38" s="74">
        <v>3116</v>
      </c>
      <c r="M38" s="201"/>
      <c r="N38" s="138"/>
      <c r="O38" s="139"/>
      <c r="P38" s="139"/>
    </row>
    <row r="39" spans="1:16" ht="18" customHeight="1" thickBot="1">
      <c r="A39" s="202" t="s">
        <v>507</v>
      </c>
      <c r="B39" s="150">
        <v>4215</v>
      </c>
      <c r="C39" s="151">
        <v>2241</v>
      </c>
      <c r="D39" s="152">
        <v>1974</v>
      </c>
      <c r="E39" s="206" t="s">
        <v>508</v>
      </c>
      <c r="F39" s="153">
        <v>6892</v>
      </c>
      <c r="G39" s="76">
        <v>3418</v>
      </c>
      <c r="H39" s="76">
        <v>3474</v>
      </c>
      <c r="I39" s="255" t="s">
        <v>509</v>
      </c>
      <c r="J39" s="209">
        <v>5923</v>
      </c>
      <c r="K39" s="76">
        <v>2703</v>
      </c>
      <c r="L39" s="77">
        <v>3220</v>
      </c>
      <c r="M39" s="202"/>
      <c r="N39" s="153"/>
      <c r="O39" s="154"/>
      <c r="P39" s="154"/>
    </row>
    <row r="40" spans="1:16" ht="18" customHeight="1">
      <c r="D40" s="98" t="s">
        <v>149</v>
      </c>
      <c r="L40" s="98" t="s">
        <v>149</v>
      </c>
    </row>
  </sheetData>
  <mergeCells count="1">
    <mergeCell ref="E1:H1"/>
  </mergeCells>
  <phoneticPr fontId="2"/>
  <hyperlinks>
    <hyperlink ref="J1" location="目次!A1" display="目次に戻る" xr:uid="{00000000-0004-0000-0200-000000000000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&amp;C-&amp;P+4-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8"/>
  <dimension ref="A1:CF55"/>
  <sheetViews>
    <sheetView showGridLines="0" zoomScaleNormal="100" zoomScaleSheetLayoutView="100" workbookViewId="0">
      <selection activeCell="A60" sqref="A60"/>
    </sheetView>
  </sheetViews>
  <sheetFormatPr defaultColWidth="11.33203125" defaultRowHeight="15" customHeight="1"/>
  <cols>
    <col min="1" max="1" width="14.33203125" style="62" customWidth="1"/>
    <col min="2" max="9" width="9.58203125" style="98" customWidth="1"/>
    <col min="10" max="10" width="11.25" style="112" customWidth="1"/>
    <col min="11" max="11" width="14.33203125" style="62" customWidth="1"/>
    <col min="12" max="19" width="9.58203125" style="98" customWidth="1"/>
    <col min="20" max="20" width="10.58203125" style="112" customWidth="1"/>
    <col min="21" max="21" width="14.33203125" style="62" customWidth="1"/>
    <col min="22" max="29" width="9.58203125" style="98" customWidth="1"/>
    <col min="30" max="30" width="10.58203125" style="112" customWidth="1"/>
    <col min="31" max="31" width="14.33203125" style="62" customWidth="1"/>
    <col min="32" max="39" width="9.58203125" style="98" customWidth="1"/>
    <col min="40" max="40" width="10.58203125" style="112" customWidth="1"/>
    <col min="41" max="41" width="14.33203125" style="62" customWidth="1"/>
    <col min="42" max="49" width="9.58203125" style="98" customWidth="1"/>
    <col min="50" max="50" width="10.58203125" style="112" customWidth="1"/>
    <col min="51" max="51" width="14.33203125" style="62" customWidth="1"/>
    <col min="52" max="59" width="9.58203125" style="98" customWidth="1"/>
    <col min="60" max="60" width="10.58203125" style="112" customWidth="1"/>
    <col min="61" max="61" width="17" style="62" customWidth="1"/>
    <col min="62" max="62" width="9.58203125" style="98" customWidth="1"/>
    <col min="63" max="65" width="10.08203125" style="98" customWidth="1"/>
    <col min="66" max="69" width="9.58203125" style="98" customWidth="1"/>
    <col min="70" max="70" width="10.58203125" style="98" customWidth="1"/>
    <col min="71" max="71" width="16.75" style="62" customWidth="1"/>
    <col min="72" max="72" width="9.58203125" style="98" customWidth="1"/>
    <col min="73" max="73" width="9.83203125" style="98" customWidth="1"/>
    <col min="74" max="79" width="9.58203125" style="98" customWidth="1"/>
    <col min="80" max="80" width="10.58203125" style="98" customWidth="1"/>
    <col min="81" max="81" width="12.33203125" style="98" customWidth="1"/>
    <col min="82" max="256" width="11.33203125" style="98"/>
    <col min="257" max="257" width="14.33203125" style="98" customWidth="1"/>
    <col min="258" max="265" width="9.58203125" style="98" customWidth="1"/>
    <col min="266" max="266" width="11.25" style="98" customWidth="1"/>
    <col min="267" max="267" width="14.33203125" style="98" customWidth="1"/>
    <col min="268" max="275" width="9.58203125" style="98" customWidth="1"/>
    <col min="276" max="276" width="10.58203125" style="98" customWidth="1"/>
    <col min="277" max="277" width="14.33203125" style="98" customWidth="1"/>
    <col min="278" max="285" width="9.58203125" style="98" customWidth="1"/>
    <col min="286" max="286" width="10.58203125" style="98" customWidth="1"/>
    <col min="287" max="287" width="14.33203125" style="98" customWidth="1"/>
    <col min="288" max="295" width="9.58203125" style="98" customWidth="1"/>
    <col min="296" max="296" width="10.58203125" style="98" customWidth="1"/>
    <col min="297" max="297" width="14.33203125" style="98" customWidth="1"/>
    <col min="298" max="305" width="9.58203125" style="98" customWidth="1"/>
    <col min="306" max="306" width="10.58203125" style="98" customWidth="1"/>
    <col min="307" max="307" width="14.33203125" style="98" customWidth="1"/>
    <col min="308" max="315" width="9.58203125" style="98" customWidth="1"/>
    <col min="316" max="316" width="10.58203125" style="98" customWidth="1"/>
    <col min="317" max="317" width="17" style="98" customWidth="1"/>
    <col min="318" max="318" width="9.58203125" style="98" customWidth="1"/>
    <col min="319" max="321" width="10.08203125" style="98" customWidth="1"/>
    <col min="322" max="325" width="9.58203125" style="98" customWidth="1"/>
    <col min="326" max="326" width="10.58203125" style="98" customWidth="1"/>
    <col min="327" max="327" width="16.75" style="98" customWidth="1"/>
    <col min="328" max="328" width="9.58203125" style="98" customWidth="1"/>
    <col min="329" max="329" width="9.83203125" style="98" customWidth="1"/>
    <col min="330" max="335" width="9.58203125" style="98" customWidth="1"/>
    <col min="336" max="336" width="10.58203125" style="98" customWidth="1"/>
    <col min="337" max="337" width="12.33203125" style="98" customWidth="1"/>
    <col min="338" max="512" width="11.33203125" style="98"/>
    <col min="513" max="513" width="14.33203125" style="98" customWidth="1"/>
    <col min="514" max="521" width="9.58203125" style="98" customWidth="1"/>
    <col min="522" max="522" width="11.25" style="98" customWidth="1"/>
    <col min="523" max="523" width="14.33203125" style="98" customWidth="1"/>
    <col min="524" max="531" width="9.58203125" style="98" customWidth="1"/>
    <col min="532" max="532" width="10.58203125" style="98" customWidth="1"/>
    <col min="533" max="533" width="14.33203125" style="98" customWidth="1"/>
    <col min="534" max="541" width="9.58203125" style="98" customWidth="1"/>
    <col min="542" max="542" width="10.58203125" style="98" customWidth="1"/>
    <col min="543" max="543" width="14.33203125" style="98" customWidth="1"/>
    <col min="544" max="551" width="9.58203125" style="98" customWidth="1"/>
    <col min="552" max="552" width="10.58203125" style="98" customWidth="1"/>
    <col min="553" max="553" width="14.33203125" style="98" customWidth="1"/>
    <col min="554" max="561" width="9.58203125" style="98" customWidth="1"/>
    <col min="562" max="562" width="10.58203125" style="98" customWidth="1"/>
    <col min="563" max="563" width="14.33203125" style="98" customWidth="1"/>
    <col min="564" max="571" width="9.58203125" style="98" customWidth="1"/>
    <col min="572" max="572" width="10.58203125" style="98" customWidth="1"/>
    <col min="573" max="573" width="17" style="98" customWidth="1"/>
    <col min="574" max="574" width="9.58203125" style="98" customWidth="1"/>
    <col min="575" max="577" width="10.08203125" style="98" customWidth="1"/>
    <col min="578" max="581" width="9.58203125" style="98" customWidth="1"/>
    <col min="582" max="582" width="10.58203125" style="98" customWidth="1"/>
    <col min="583" max="583" width="16.75" style="98" customWidth="1"/>
    <col min="584" max="584" width="9.58203125" style="98" customWidth="1"/>
    <col min="585" max="585" width="9.83203125" style="98" customWidth="1"/>
    <col min="586" max="591" width="9.58203125" style="98" customWidth="1"/>
    <col min="592" max="592" width="10.58203125" style="98" customWidth="1"/>
    <col min="593" max="593" width="12.33203125" style="98" customWidth="1"/>
    <col min="594" max="768" width="11.33203125" style="98"/>
    <col min="769" max="769" width="14.33203125" style="98" customWidth="1"/>
    <col min="770" max="777" width="9.58203125" style="98" customWidth="1"/>
    <col min="778" max="778" width="11.25" style="98" customWidth="1"/>
    <col min="779" max="779" width="14.33203125" style="98" customWidth="1"/>
    <col min="780" max="787" width="9.58203125" style="98" customWidth="1"/>
    <col min="788" max="788" width="10.58203125" style="98" customWidth="1"/>
    <col min="789" max="789" width="14.33203125" style="98" customWidth="1"/>
    <col min="790" max="797" width="9.58203125" style="98" customWidth="1"/>
    <col min="798" max="798" width="10.58203125" style="98" customWidth="1"/>
    <col min="799" max="799" width="14.33203125" style="98" customWidth="1"/>
    <col min="800" max="807" width="9.58203125" style="98" customWidth="1"/>
    <col min="808" max="808" width="10.58203125" style="98" customWidth="1"/>
    <col min="809" max="809" width="14.33203125" style="98" customWidth="1"/>
    <col min="810" max="817" width="9.58203125" style="98" customWidth="1"/>
    <col min="818" max="818" width="10.58203125" style="98" customWidth="1"/>
    <col min="819" max="819" width="14.33203125" style="98" customWidth="1"/>
    <col min="820" max="827" width="9.58203125" style="98" customWidth="1"/>
    <col min="828" max="828" width="10.58203125" style="98" customWidth="1"/>
    <col min="829" max="829" width="17" style="98" customWidth="1"/>
    <col min="830" max="830" width="9.58203125" style="98" customWidth="1"/>
    <col min="831" max="833" width="10.08203125" style="98" customWidth="1"/>
    <col min="834" max="837" width="9.58203125" style="98" customWidth="1"/>
    <col min="838" max="838" width="10.58203125" style="98" customWidth="1"/>
    <col min="839" max="839" width="16.75" style="98" customWidth="1"/>
    <col min="840" max="840" width="9.58203125" style="98" customWidth="1"/>
    <col min="841" max="841" width="9.83203125" style="98" customWidth="1"/>
    <col min="842" max="847" width="9.58203125" style="98" customWidth="1"/>
    <col min="848" max="848" width="10.58203125" style="98" customWidth="1"/>
    <col min="849" max="849" width="12.33203125" style="98" customWidth="1"/>
    <col min="850" max="1024" width="11.33203125" style="98"/>
    <col min="1025" max="1025" width="14.33203125" style="98" customWidth="1"/>
    <col min="1026" max="1033" width="9.58203125" style="98" customWidth="1"/>
    <col min="1034" max="1034" width="11.25" style="98" customWidth="1"/>
    <col min="1035" max="1035" width="14.33203125" style="98" customWidth="1"/>
    <col min="1036" max="1043" width="9.58203125" style="98" customWidth="1"/>
    <col min="1044" max="1044" width="10.58203125" style="98" customWidth="1"/>
    <col min="1045" max="1045" width="14.33203125" style="98" customWidth="1"/>
    <col min="1046" max="1053" width="9.58203125" style="98" customWidth="1"/>
    <col min="1054" max="1054" width="10.58203125" style="98" customWidth="1"/>
    <col min="1055" max="1055" width="14.33203125" style="98" customWidth="1"/>
    <col min="1056" max="1063" width="9.58203125" style="98" customWidth="1"/>
    <col min="1064" max="1064" width="10.58203125" style="98" customWidth="1"/>
    <col min="1065" max="1065" width="14.33203125" style="98" customWidth="1"/>
    <col min="1066" max="1073" width="9.58203125" style="98" customWidth="1"/>
    <col min="1074" max="1074" width="10.58203125" style="98" customWidth="1"/>
    <col min="1075" max="1075" width="14.33203125" style="98" customWidth="1"/>
    <col min="1076" max="1083" width="9.58203125" style="98" customWidth="1"/>
    <col min="1084" max="1084" width="10.58203125" style="98" customWidth="1"/>
    <col min="1085" max="1085" width="17" style="98" customWidth="1"/>
    <col min="1086" max="1086" width="9.58203125" style="98" customWidth="1"/>
    <col min="1087" max="1089" width="10.08203125" style="98" customWidth="1"/>
    <col min="1090" max="1093" width="9.58203125" style="98" customWidth="1"/>
    <col min="1094" max="1094" width="10.58203125" style="98" customWidth="1"/>
    <col min="1095" max="1095" width="16.75" style="98" customWidth="1"/>
    <col min="1096" max="1096" width="9.58203125" style="98" customWidth="1"/>
    <col min="1097" max="1097" width="9.83203125" style="98" customWidth="1"/>
    <col min="1098" max="1103" width="9.58203125" style="98" customWidth="1"/>
    <col min="1104" max="1104" width="10.58203125" style="98" customWidth="1"/>
    <col min="1105" max="1105" width="12.33203125" style="98" customWidth="1"/>
    <col min="1106" max="1280" width="11.33203125" style="98"/>
    <col min="1281" max="1281" width="14.33203125" style="98" customWidth="1"/>
    <col min="1282" max="1289" width="9.58203125" style="98" customWidth="1"/>
    <col min="1290" max="1290" width="11.25" style="98" customWidth="1"/>
    <col min="1291" max="1291" width="14.33203125" style="98" customWidth="1"/>
    <col min="1292" max="1299" width="9.58203125" style="98" customWidth="1"/>
    <col min="1300" max="1300" width="10.58203125" style="98" customWidth="1"/>
    <col min="1301" max="1301" width="14.33203125" style="98" customWidth="1"/>
    <col min="1302" max="1309" width="9.58203125" style="98" customWidth="1"/>
    <col min="1310" max="1310" width="10.58203125" style="98" customWidth="1"/>
    <col min="1311" max="1311" width="14.33203125" style="98" customWidth="1"/>
    <col min="1312" max="1319" width="9.58203125" style="98" customWidth="1"/>
    <col min="1320" max="1320" width="10.58203125" style="98" customWidth="1"/>
    <col min="1321" max="1321" width="14.33203125" style="98" customWidth="1"/>
    <col min="1322" max="1329" width="9.58203125" style="98" customWidth="1"/>
    <col min="1330" max="1330" width="10.58203125" style="98" customWidth="1"/>
    <col min="1331" max="1331" width="14.33203125" style="98" customWidth="1"/>
    <col min="1332" max="1339" width="9.58203125" style="98" customWidth="1"/>
    <col min="1340" max="1340" width="10.58203125" style="98" customWidth="1"/>
    <col min="1341" max="1341" width="17" style="98" customWidth="1"/>
    <col min="1342" max="1342" width="9.58203125" style="98" customWidth="1"/>
    <col min="1343" max="1345" width="10.08203125" style="98" customWidth="1"/>
    <col min="1346" max="1349" width="9.58203125" style="98" customWidth="1"/>
    <col min="1350" max="1350" width="10.58203125" style="98" customWidth="1"/>
    <col min="1351" max="1351" width="16.75" style="98" customWidth="1"/>
    <col min="1352" max="1352" width="9.58203125" style="98" customWidth="1"/>
    <col min="1353" max="1353" width="9.83203125" style="98" customWidth="1"/>
    <col min="1354" max="1359" width="9.58203125" style="98" customWidth="1"/>
    <col min="1360" max="1360" width="10.58203125" style="98" customWidth="1"/>
    <col min="1361" max="1361" width="12.33203125" style="98" customWidth="1"/>
    <col min="1362" max="1536" width="11.33203125" style="98"/>
    <col min="1537" max="1537" width="14.33203125" style="98" customWidth="1"/>
    <col min="1538" max="1545" width="9.58203125" style="98" customWidth="1"/>
    <col min="1546" max="1546" width="11.25" style="98" customWidth="1"/>
    <col min="1547" max="1547" width="14.33203125" style="98" customWidth="1"/>
    <col min="1548" max="1555" width="9.58203125" style="98" customWidth="1"/>
    <col min="1556" max="1556" width="10.58203125" style="98" customWidth="1"/>
    <col min="1557" max="1557" width="14.33203125" style="98" customWidth="1"/>
    <col min="1558" max="1565" width="9.58203125" style="98" customWidth="1"/>
    <col min="1566" max="1566" width="10.58203125" style="98" customWidth="1"/>
    <col min="1567" max="1567" width="14.33203125" style="98" customWidth="1"/>
    <col min="1568" max="1575" width="9.58203125" style="98" customWidth="1"/>
    <col min="1576" max="1576" width="10.58203125" style="98" customWidth="1"/>
    <col min="1577" max="1577" width="14.33203125" style="98" customWidth="1"/>
    <col min="1578" max="1585" width="9.58203125" style="98" customWidth="1"/>
    <col min="1586" max="1586" width="10.58203125" style="98" customWidth="1"/>
    <col min="1587" max="1587" width="14.33203125" style="98" customWidth="1"/>
    <col min="1588" max="1595" width="9.58203125" style="98" customWidth="1"/>
    <col min="1596" max="1596" width="10.58203125" style="98" customWidth="1"/>
    <col min="1597" max="1597" width="17" style="98" customWidth="1"/>
    <col min="1598" max="1598" width="9.58203125" style="98" customWidth="1"/>
    <col min="1599" max="1601" width="10.08203125" style="98" customWidth="1"/>
    <col min="1602" max="1605" width="9.58203125" style="98" customWidth="1"/>
    <col min="1606" max="1606" width="10.58203125" style="98" customWidth="1"/>
    <col min="1607" max="1607" width="16.75" style="98" customWidth="1"/>
    <col min="1608" max="1608" width="9.58203125" style="98" customWidth="1"/>
    <col min="1609" max="1609" width="9.83203125" style="98" customWidth="1"/>
    <col min="1610" max="1615" width="9.58203125" style="98" customWidth="1"/>
    <col min="1616" max="1616" width="10.58203125" style="98" customWidth="1"/>
    <col min="1617" max="1617" width="12.33203125" style="98" customWidth="1"/>
    <col min="1618" max="1792" width="11.33203125" style="98"/>
    <col min="1793" max="1793" width="14.33203125" style="98" customWidth="1"/>
    <col min="1794" max="1801" width="9.58203125" style="98" customWidth="1"/>
    <col min="1802" max="1802" width="11.25" style="98" customWidth="1"/>
    <col min="1803" max="1803" width="14.33203125" style="98" customWidth="1"/>
    <col min="1804" max="1811" width="9.58203125" style="98" customWidth="1"/>
    <col min="1812" max="1812" width="10.58203125" style="98" customWidth="1"/>
    <col min="1813" max="1813" width="14.33203125" style="98" customWidth="1"/>
    <col min="1814" max="1821" width="9.58203125" style="98" customWidth="1"/>
    <col min="1822" max="1822" width="10.58203125" style="98" customWidth="1"/>
    <col min="1823" max="1823" width="14.33203125" style="98" customWidth="1"/>
    <col min="1824" max="1831" width="9.58203125" style="98" customWidth="1"/>
    <col min="1832" max="1832" width="10.58203125" style="98" customWidth="1"/>
    <col min="1833" max="1833" width="14.33203125" style="98" customWidth="1"/>
    <col min="1834" max="1841" width="9.58203125" style="98" customWidth="1"/>
    <col min="1842" max="1842" width="10.58203125" style="98" customWidth="1"/>
    <col min="1843" max="1843" width="14.33203125" style="98" customWidth="1"/>
    <col min="1844" max="1851" width="9.58203125" style="98" customWidth="1"/>
    <col min="1852" max="1852" width="10.58203125" style="98" customWidth="1"/>
    <col min="1853" max="1853" width="17" style="98" customWidth="1"/>
    <col min="1854" max="1854" width="9.58203125" style="98" customWidth="1"/>
    <col min="1855" max="1857" width="10.08203125" style="98" customWidth="1"/>
    <col min="1858" max="1861" width="9.58203125" style="98" customWidth="1"/>
    <col min="1862" max="1862" width="10.58203125" style="98" customWidth="1"/>
    <col min="1863" max="1863" width="16.75" style="98" customWidth="1"/>
    <col min="1864" max="1864" width="9.58203125" style="98" customWidth="1"/>
    <col min="1865" max="1865" width="9.83203125" style="98" customWidth="1"/>
    <col min="1866" max="1871" width="9.58203125" style="98" customWidth="1"/>
    <col min="1872" max="1872" width="10.58203125" style="98" customWidth="1"/>
    <col min="1873" max="1873" width="12.33203125" style="98" customWidth="1"/>
    <col min="1874" max="2048" width="11.33203125" style="98"/>
    <col min="2049" max="2049" width="14.33203125" style="98" customWidth="1"/>
    <col min="2050" max="2057" width="9.58203125" style="98" customWidth="1"/>
    <col min="2058" max="2058" width="11.25" style="98" customWidth="1"/>
    <col min="2059" max="2059" width="14.33203125" style="98" customWidth="1"/>
    <col min="2060" max="2067" width="9.58203125" style="98" customWidth="1"/>
    <col min="2068" max="2068" width="10.58203125" style="98" customWidth="1"/>
    <col min="2069" max="2069" width="14.33203125" style="98" customWidth="1"/>
    <col min="2070" max="2077" width="9.58203125" style="98" customWidth="1"/>
    <col min="2078" max="2078" width="10.58203125" style="98" customWidth="1"/>
    <col min="2079" max="2079" width="14.33203125" style="98" customWidth="1"/>
    <col min="2080" max="2087" width="9.58203125" style="98" customWidth="1"/>
    <col min="2088" max="2088" width="10.58203125" style="98" customWidth="1"/>
    <col min="2089" max="2089" width="14.33203125" style="98" customWidth="1"/>
    <col min="2090" max="2097" width="9.58203125" style="98" customWidth="1"/>
    <col min="2098" max="2098" width="10.58203125" style="98" customWidth="1"/>
    <col min="2099" max="2099" width="14.33203125" style="98" customWidth="1"/>
    <col min="2100" max="2107" width="9.58203125" style="98" customWidth="1"/>
    <col min="2108" max="2108" width="10.58203125" style="98" customWidth="1"/>
    <col min="2109" max="2109" width="17" style="98" customWidth="1"/>
    <col min="2110" max="2110" width="9.58203125" style="98" customWidth="1"/>
    <col min="2111" max="2113" width="10.08203125" style="98" customWidth="1"/>
    <col min="2114" max="2117" width="9.58203125" style="98" customWidth="1"/>
    <col min="2118" max="2118" width="10.58203125" style="98" customWidth="1"/>
    <col min="2119" max="2119" width="16.75" style="98" customWidth="1"/>
    <col min="2120" max="2120" width="9.58203125" style="98" customWidth="1"/>
    <col min="2121" max="2121" width="9.83203125" style="98" customWidth="1"/>
    <col min="2122" max="2127" width="9.58203125" style="98" customWidth="1"/>
    <col min="2128" max="2128" width="10.58203125" style="98" customWidth="1"/>
    <col min="2129" max="2129" width="12.33203125" style="98" customWidth="1"/>
    <col min="2130" max="2304" width="11.33203125" style="98"/>
    <col min="2305" max="2305" width="14.33203125" style="98" customWidth="1"/>
    <col min="2306" max="2313" width="9.58203125" style="98" customWidth="1"/>
    <col min="2314" max="2314" width="11.25" style="98" customWidth="1"/>
    <col min="2315" max="2315" width="14.33203125" style="98" customWidth="1"/>
    <col min="2316" max="2323" width="9.58203125" style="98" customWidth="1"/>
    <col min="2324" max="2324" width="10.58203125" style="98" customWidth="1"/>
    <col min="2325" max="2325" width="14.33203125" style="98" customWidth="1"/>
    <col min="2326" max="2333" width="9.58203125" style="98" customWidth="1"/>
    <col min="2334" max="2334" width="10.58203125" style="98" customWidth="1"/>
    <col min="2335" max="2335" width="14.33203125" style="98" customWidth="1"/>
    <col min="2336" max="2343" width="9.58203125" style="98" customWidth="1"/>
    <col min="2344" max="2344" width="10.58203125" style="98" customWidth="1"/>
    <col min="2345" max="2345" width="14.33203125" style="98" customWidth="1"/>
    <col min="2346" max="2353" width="9.58203125" style="98" customWidth="1"/>
    <col min="2354" max="2354" width="10.58203125" style="98" customWidth="1"/>
    <col min="2355" max="2355" width="14.33203125" style="98" customWidth="1"/>
    <col min="2356" max="2363" width="9.58203125" style="98" customWidth="1"/>
    <col min="2364" max="2364" width="10.58203125" style="98" customWidth="1"/>
    <col min="2365" max="2365" width="17" style="98" customWidth="1"/>
    <col min="2366" max="2366" width="9.58203125" style="98" customWidth="1"/>
    <col min="2367" max="2369" width="10.08203125" style="98" customWidth="1"/>
    <col min="2370" max="2373" width="9.58203125" style="98" customWidth="1"/>
    <col min="2374" max="2374" width="10.58203125" style="98" customWidth="1"/>
    <col min="2375" max="2375" width="16.75" style="98" customWidth="1"/>
    <col min="2376" max="2376" width="9.58203125" style="98" customWidth="1"/>
    <col min="2377" max="2377" width="9.83203125" style="98" customWidth="1"/>
    <col min="2378" max="2383" width="9.58203125" style="98" customWidth="1"/>
    <col min="2384" max="2384" width="10.58203125" style="98" customWidth="1"/>
    <col min="2385" max="2385" width="12.33203125" style="98" customWidth="1"/>
    <col min="2386" max="2560" width="11.33203125" style="98"/>
    <col min="2561" max="2561" width="14.33203125" style="98" customWidth="1"/>
    <col min="2562" max="2569" width="9.58203125" style="98" customWidth="1"/>
    <col min="2570" max="2570" width="11.25" style="98" customWidth="1"/>
    <col min="2571" max="2571" width="14.33203125" style="98" customWidth="1"/>
    <col min="2572" max="2579" width="9.58203125" style="98" customWidth="1"/>
    <col min="2580" max="2580" width="10.58203125" style="98" customWidth="1"/>
    <col min="2581" max="2581" width="14.33203125" style="98" customWidth="1"/>
    <col min="2582" max="2589" width="9.58203125" style="98" customWidth="1"/>
    <col min="2590" max="2590" width="10.58203125" style="98" customWidth="1"/>
    <col min="2591" max="2591" width="14.33203125" style="98" customWidth="1"/>
    <col min="2592" max="2599" width="9.58203125" style="98" customWidth="1"/>
    <col min="2600" max="2600" width="10.58203125" style="98" customWidth="1"/>
    <col min="2601" max="2601" width="14.33203125" style="98" customWidth="1"/>
    <col min="2602" max="2609" width="9.58203125" style="98" customWidth="1"/>
    <col min="2610" max="2610" width="10.58203125" style="98" customWidth="1"/>
    <col min="2611" max="2611" width="14.33203125" style="98" customWidth="1"/>
    <col min="2612" max="2619" width="9.58203125" style="98" customWidth="1"/>
    <col min="2620" max="2620" width="10.58203125" style="98" customWidth="1"/>
    <col min="2621" max="2621" width="17" style="98" customWidth="1"/>
    <col min="2622" max="2622" width="9.58203125" style="98" customWidth="1"/>
    <col min="2623" max="2625" width="10.08203125" style="98" customWidth="1"/>
    <col min="2626" max="2629" width="9.58203125" style="98" customWidth="1"/>
    <col min="2630" max="2630" width="10.58203125" style="98" customWidth="1"/>
    <col min="2631" max="2631" width="16.75" style="98" customWidth="1"/>
    <col min="2632" max="2632" width="9.58203125" style="98" customWidth="1"/>
    <col min="2633" max="2633" width="9.83203125" style="98" customWidth="1"/>
    <col min="2634" max="2639" width="9.58203125" style="98" customWidth="1"/>
    <col min="2640" max="2640" width="10.58203125" style="98" customWidth="1"/>
    <col min="2641" max="2641" width="12.33203125" style="98" customWidth="1"/>
    <col min="2642" max="2816" width="11.33203125" style="98"/>
    <col min="2817" max="2817" width="14.33203125" style="98" customWidth="1"/>
    <col min="2818" max="2825" width="9.58203125" style="98" customWidth="1"/>
    <col min="2826" max="2826" width="11.25" style="98" customWidth="1"/>
    <col min="2827" max="2827" width="14.33203125" style="98" customWidth="1"/>
    <col min="2828" max="2835" width="9.58203125" style="98" customWidth="1"/>
    <col min="2836" max="2836" width="10.58203125" style="98" customWidth="1"/>
    <col min="2837" max="2837" width="14.33203125" style="98" customWidth="1"/>
    <col min="2838" max="2845" width="9.58203125" style="98" customWidth="1"/>
    <col min="2846" max="2846" width="10.58203125" style="98" customWidth="1"/>
    <col min="2847" max="2847" width="14.33203125" style="98" customWidth="1"/>
    <col min="2848" max="2855" width="9.58203125" style="98" customWidth="1"/>
    <col min="2856" max="2856" width="10.58203125" style="98" customWidth="1"/>
    <col min="2857" max="2857" width="14.33203125" style="98" customWidth="1"/>
    <col min="2858" max="2865" width="9.58203125" style="98" customWidth="1"/>
    <col min="2866" max="2866" width="10.58203125" style="98" customWidth="1"/>
    <col min="2867" max="2867" width="14.33203125" style="98" customWidth="1"/>
    <col min="2868" max="2875" width="9.58203125" style="98" customWidth="1"/>
    <col min="2876" max="2876" width="10.58203125" style="98" customWidth="1"/>
    <col min="2877" max="2877" width="17" style="98" customWidth="1"/>
    <col min="2878" max="2878" width="9.58203125" style="98" customWidth="1"/>
    <col min="2879" max="2881" width="10.08203125" style="98" customWidth="1"/>
    <col min="2882" max="2885" width="9.58203125" style="98" customWidth="1"/>
    <col min="2886" max="2886" width="10.58203125" style="98" customWidth="1"/>
    <col min="2887" max="2887" width="16.75" style="98" customWidth="1"/>
    <col min="2888" max="2888" width="9.58203125" style="98" customWidth="1"/>
    <col min="2889" max="2889" width="9.83203125" style="98" customWidth="1"/>
    <col min="2890" max="2895" width="9.58203125" style="98" customWidth="1"/>
    <col min="2896" max="2896" width="10.58203125" style="98" customWidth="1"/>
    <col min="2897" max="2897" width="12.33203125" style="98" customWidth="1"/>
    <col min="2898" max="3072" width="11.33203125" style="98"/>
    <col min="3073" max="3073" width="14.33203125" style="98" customWidth="1"/>
    <col min="3074" max="3081" width="9.58203125" style="98" customWidth="1"/>
    <col min="3082" max="3082" width="11.25" style="98" customWidth="1"/>
    <col min="3083" max="3083" width="14.33203125" style="98" customWidth="1"/>
    <col min="3084" max="3091" width="9.58203125" style="98" customWidth="1"/>
    <col min="3092" max="3092" width="10.58203125" style="98" customWidth="1"/>
    <col min="3093" max="3093" width="14.33203125" style="98" customWidth="1"/>
    <col min="3094" max="3101" width="9.58203125" style="98" customWidth="1"/>
    <col min="3102" max="3102" width="10.58203125" style="98" customWidth="1"/>
    <col min="3103" max="3103" width="14.33203125" style="98" customWidth="1"/>
    <col min="3104" max="3111" width="9.58203125" style="98" customWidth="1"/>
    <col min="3112" max="3112" width="10.58203125" style="98" customWidth="1"/>
    <col min="3113" max="3113" width="14.33203125" style="98" customWidth="1"/>
    <col min="3114" max="3121" width="9.58203125" style="98" customWidth="1"/>
    <col min="3122" max="3122" width="10.58203125" style="98" customWidth="1"/>
    <col min="3123" max="3123" width="14.33203125" style="98" customWidth="1"/>
    <col min="3124" max="3131" width="9.58203125" style="98" customWidth="1"/>
    <col min="3132" max="3132" width="10.58203125" style="98" customWidth="1"/>
    <col min="3133" max="3133" width="17" style="98" customWidth="1"/>
    <col min="3134" max="3134" width="9.58203125" style="98" customWidth="1"/>
    <col min="3135" max="3137" width="10.08203125" style="98" customWidth="1"/>
    <col min="3138" max="3141" width="9.58203125" style="98" customWidth="1"/>
    <col min="3142" max="3142" width="10.58203125" style="98" customWidth="1"/>
    <col min="3143" max="3143" width="16.75" style="98" customWidth="1"/>
    <col min="3144" max="3144" width="9.58203125" style="98" customWidth="1"/>
    <col min="3145" max="3145" width="9.83203125" style="98" customWidth="1"/>
    <col min="3146" max="3151" width="9.58203125" style="98" customWidth="1"/>
    <col min="3152" max="3152" width="10.58203125" style="98" customWidth="1"/>
    <col min="3153" max="3153" width="12.33203125" style="98" customWidth="1"/>
    <col min="3154" max="3328" width="11.33203125" style="98"/>
    <col min="3329" max="3329" width="14.33203125" style="98" customWidth="1"/>
    <col min="3330" max="3337" width="9.58203125" style="98" customWidth="1"/>
    <col min="3338" max="3338" width="11.25" style="98" customWidth="1"/>
    <col min="3339" max="3339" width="14.33203125" style="98" customWidth="1"/>
    <col min="3340" max="3347" width="9.58203125" style="98" customWidth="1"/>
    <col min="3348" max="3348" width="10.58203125" style="98" customWidth="1"/>
    <col min="3349" max="3349" width="14.33203125" style="98" customWidth="1"/>
    <col min="3350" max="3357" width="9.58203125" style="98" customWidth="1"/>
    <col min="3358" max="3358" width="10.58203125" style="98" customWidth="1"/>
    <col min="3359" max="3359" width="14.33203125" style="98" customWidth="1"/>
    <col min="3360" max="3367" width="9.58203125" style="98" customWidth="1"/>
    <col min="3368" max="3368" width="10.58203125" style="98" customWidth="1"/>
    <col min="3369" max="3369" width="14.33203125" style="98" customWidth="1"/>
    <col min="3370" max="3377" width="9.58203125" style="98" customWidth="1"/>
    <col min="3378" max="3378" width="10.58203125" style="98" customWidth="1"/>
    <col min="3379" max="3379" width="14.33203125" style="98" customWidth="1"/>
    <col min="3380" max="3387" width="9.58203125" style="98" customWidth="1"/>
    <col min="3388" max="3388" width="10.58203125" style="98" customWidth="1"/>
    <col min="3389" max="3389" width="17" style="98" customWidth="1"/>
    <col min="3390" max="3390" width="9.58203125" style="98" customWidth="1"/>
    <col min="3391" max="3393" width="10.08203125" style="98" customWidth="1"/>
    <col min="3394" max="3397" width="9.58203125" style="98" customWidth="1"/>
    <col min="3398" max="3398" width="10.58203125" style="98" customWidth="1"/>
    <col min="3399" max="3399" width="16.75" style="98" customWidth="1"/>
    <col min="3400" max="3400" width="9.58203125" style="98" customWidth="1"/>
    <col min="3401" max="3401" width="9.83203125" style="98" customWidth="1"/>
    <col min="3402" max="3407" width="9.58203125" style="98" customWidth="1"/>
    <col min="3408" max="3408" width="10.58203125" style="98" customWidth="1"/>
    <col min="3409" max="3409" width="12.33203125" style="98" customWidth="1"/>
    <col min="3410" max="3584" width="11.33203125" style="98"/>
    <col min="3585" max="3585" width="14.33203125" style="98" customWidth="1"/>
    <col min="3586" max="3593" width="9.58203125" style="98" customWidth="1"/>
    <col min="3594" max="3594" width="11.25" style="98" customWidth="1"/>
    <col min="3595" max="3595" width="14.33203125" style="98" customWidth="1"/>
    <col min="3596" max="3603" width="9.58203125" style="98" customWidth="1"/>
    <col min="3604" max="3604" width="10.58203125" style="98" customWidth="1"/>
    <col min="3605" max="3605" width="14.33203125" style="98" customWidth="1"/>
    <col min="3606" max="3613" width="9.58203125" style="98" customWidth="1"/>
    <col min="3614" max="3614" width="10.58203125" style="98" customWidth="1"/>
    <col min="3615" max="3615" width="14.33203125" style="98" customWidth="1"/>
    <col min="3616" max="3623" width="9.58203125" style="98" customWidth="1"/>
    <col min="3624" max="3624" width="10.58203125" style="98" customWidth="1"/>
    <col min="3625" max="3625" width="14.33203125" style="98" customWidth="1"/>
    <col min="3626" max="3633" width="9.58203125" style="98" customWidth="1"/>
    <col min="3634" max="3634" width="10.58203125" style="98" customWidth="1"/>
    <col min="3635" max="3635" width="14.33203125" style="98" customWidth="1"/>
    <col min="3636" max="3643" width="9.58203125" style="98" customWidth="1"/>
    <col min="3644" max="3644" width="10.58203125" style="98" customWidth="1"/>
    <col min="3645" max="3645" width="17" style="98" customWidth="1"/>
    <col min="3646" max="3646" width="9.58203125" style="98" customWidth="1"/>
    <col min="3647" max="3649" width="10.08203125" style="98" customWidth="1"/>
    <col min="3650" max="3653" width="9.58203125" style="98" customWidth="1"/>
    <col min="3654" max="3654" width="10.58203125" style="98" customWidth="1"/>
    <col min="3655" max="3655" width="16.75" style="98" customWidth="1"/>
    <col min="3656" max="3656" width="9.58203125" style="98" customWidth="1"/>
    <col min="3657" max="3657" width="9.83203125" style="98" customWidth="1"/>
    <col min="3658" max="3663" width="9.58203125" style="98" customWidth="1"/>
    <col min="3664" max="3664" width="10.58203125" style="98" customWidth="1"/>
    <col min="3665" max="3665" width="12.33203125" style="98" customWidth="1"/>
    <col min="3666" max="3840" width="11.33203125" style="98"/>
    <col min="3841" max="3841" width="14.33203125" style="98" customWidth="1"/>
    <col min="3842" max="3849" width="9.58203125" style="98" customWidth="1"/>
    <col min="3850" max="3850" width="11.25" style="98" customWidth="1"/>
    <col min="3851" max="3851" width="14.33203125" style="98" customWidth="1"/>
    <col min="3852" max="3859" width="9.58203125" style="98" customWidth="1"/>
    <col min="3860" max="3860" width="10.58203125" style="98" customWidth="1"/>
    <col min="3861" max="3861" width="14.33203125" style="98" customWidth="1"/>
    <col min="3862" max="3869" width="9.58203125" style="98" customWidth="1"/>
    <col min="3870" max="3870" width="10.58203125" style="98" customWidth="1"/>
    <col min="3871" max="3871" width="14.33203125" style="98" customWidth="1"/>
    <col min="3872" max="3879" width="9.58203125" style="98" customWidth="1"/>
    <col min="3880" max="3880" width="10.58203125" style="98" customWidth="1"/>
    <col min="3881" max="3881" width="14.33203125" style="98" customWidth="1"/>
    <col min="3882" max="3889" width="9.58203125" style="98" customWidth="1"/>
    <col min="3890" max="3890" width="10.58203125" style="98" customWidth="1"/>
    <col min="3891" max="3891" width="14.33203125" style="98" customWidth="1"/>
    <col min="3892" max="3899" width="9.58203125" style="98" customWidth="1"/>
    <col min="3900" max="3900" width="10.58203125" style="98" customWidth="1"/>
    <col min="3901" max="3901" width="17" style="98" customWidth="1"/>
    <col min="3902" max="3902" width="9.58203125" style="98" customWidth="1"/>
    <col min="3903" max="3905" width="10.08203125" style="98" customWidth="1"/>
    <col min="3906" max="3909" width="9.58203125" style="98" customWidth="1"/>
    <col min="3910" max="3910" width="10.58203125" style="98" customWidth="1"/>
    <col min="3911" max="3911" width="16.75" style="98" customWidth="1"/>
    <col min="3912" max="3912" width="9.58203125" style="98" customWidth="1"/>
    <col min="3913" max="3913" width="9.83203125" style="98" customWidth="1"/>
    <col min="3914" max="3919" width="9.58203125" style="98" customWidth="1"/>
    <col min="3920" max="3920" width="10.58203125" style="98" customWidth="1"/>
    <col min="3921" max="3921" width="12.33203125" style="98" customWidth="1"/>
    <col min="3922" max="4096" width="11.33203125" style="98"/>
    <col min="4097" max="4097" width="14.33203125" style="98" customWidth="1"/>
    <col min="4098" max="4105" width="9.58203125" style="98" customWidth="1"/>
    <col min="4106" max="4106" width="11.25" style="98" customWidth="1"/>
    <col min="4107" max="4107" width="14.33203125" style="98" customWidth="1"/>
    <col min="4108" max="4115" width="9.58203125" style="98" customWidth="1"/>
    <col min="4116" max="4116" width="10.58203125" style="98" customWidth="1"/>
    <col min="4117" max="4117" width="14.33203125" style="98" customWidth="1"/>
    <col min="4118" max="4125" width="9.58203125" style="98" customWidth="1"/>
    <col min="4126" max="4126" width="10.58203125" style="98" customWidth="1"/>
    <col min="4127" max="4127" width="14.33203125" style="98" customWidth="1"/>
    <col min="4128" max="4135" width="9.58203125" style="98" customWidth="1"/>
    <col min="4136" max="4136" width="10.58203125" style="98" customWidth="1"/>
    <col min="4137" max="4137" width="14.33203125" style="98" customWidth="1"/>
    <col min="4138" max="4145" width="9.58203125" style="98" customWidth="1"/>
    <col min="4146" max="4146" width="10.58203125" style="98" customWidth="1"/>
    <col min="4147" max="4147" width="14.33203125" style="98" customWidth="1"/>
    <col min="4148" max="4155" width="9.58203125" style="98" customWidth="1"/>
    <col min="4156" max="4156" width="10.58203125" style="98" customWidth="1"/>
    <col min="4157" max="4157" width="17" style="98" customWidth="1"/>
    <col min="4158" max="4158" width="9.58203125" style="98" customWidth="1"/>
    <col min="4159" max="4161" width="10.08203125" style="98" customWidth="1"/>
    <col min="4162" max="4165" width="9.58203125" style="98" customWidth="1"/>
    <col min="4166" max="4166" width="10.58203125" style="98" customWidth="1"/>
    <col min="4167" max="4167" width="16.75" style="98" customWidth="1"/>
    <col min="4168" max="4168" width="9.58203125" style="98" customWidth="1"/>
    <col min="4169" max="4169" width="9.83203125" style="98" customWidth="1"/>
    <col min="4170" max="4175" width="9.58203125" style="98" customWidth="1"/>
    <col min="4176" max="4176" width="10.58203125" style="98" customWidth="1"/>
    <col min="4177" max="4177" width="12.33203125" style="98" customWidth="1"/>
    <col min="4178" max="4352" width="11.33203125" style="98"/>
    <col min="4353" max="4353" width="14.33203125" style="98" customWidth="1"/>
    <col min="4354" max="4361" width="9.58203125" style="98" customWidth="1"/>
    <col min="4362" max="4362" width="11.25" style="98" customWidth="1"/>
    <col min="4363" max="4363" width="14.33203125" style="98" customWidth="1"/>
    <col min="4364" max="4371" width="9.58203125" style="98" customWidth="1"/>
    <col min="4372" max="4372" width="10.58203125" style="98" customWidth="1"/>
    <col min="4373" max="4373" width="14.33203125" style="98" customWidth="1"/>
    <col min="4374" max="4381" width="9.58203125" style="98" customWidth="1"/>
    <col min="4382" max="4382" width="10.58203125" style="98" customWidth="1"/>
    <col min="4383" max="4383" width="14.33203125" style="98" customWidth="1"/>
    <col min="4384" max="4391" width="9.58203125" style="98" customWidth="1"/>
    <col min="4392" max="4392" width="10.58203125" style="98" customWidth="1"/>
    <col min="4393" max="4393" width="14.33203125" style="98" customWidth="1"/>
    <col min="4394" max="4401" width="9.58203125" style="98" customWidth="1"/>
    <col min="4402" max="4402" width="10.58203125" style="98" customWidth="1"/>
    <col min="4403" max="4403" width="14.33203125" style="98" customWidth="1"/>
    <col min="4404" max="4411" width="9.58203125" style="98" customWidth="1"/>
    <col min="4412" max="4412" width="10.58203125" style="98" customWidth="1"/>
    <col min="4413" max="4413" width="17" style="98" customWidth="1"/>
    <col min="4414" max="4414" width="9.58203125" style="98" customWidth="1"/>
    <col min="4415" max="4417" width="10.08203125" style="98" customWidth="1"/>
    <col min="4418" max="4421" width="9.58203125" style="98" customWidth="1"/>
    <col min="4422" max="4422" width="10.58203125" style="98" customWidth="1"/>
    <col min="4423" max="4423" width="16.75" style="98" customWidth="1"/>
    <col min="4424" max="4424" width="9.58203125" style="98" customWidth="1"/>
    <col min="4425" max="4425" width="9.83203125" style="98" customWidth="1"/>
    <col min="4426" max="4431" width="9.58203125" style="98" customWidth="1"/>
    <col min="4432" max="4432" width="10.58203125" style="98" customWidth="1"/>
    <col min="4433" max="4433" width="12.33203125" style="98" customWidth="1"/>
    <col min="4434" max="4608" width="11.33203125" style="98"/>
    <col min="4609" max="4609" width="14.33203125" style="98" customWidth="1"/>
    <col min="4610" max="4617" width="9.58203125" style="98" customWidth="1"/>
    <col min="4618" max="4618" width="11.25" style="98" customWidth="1"/>
    <col min="4619" max="4619" width="14.33203125" style="98" customWidth="1"/>
    <col min="4620" max="4627" width="9.58203125" style="98" customWidth="1"/>
    <col min="4628" max="4628" width="10.58203125" style="98" customWidth="1"/>
    <col min="4629" max="4629" width="14.33203125" style="98" customWidth="1"/>
    <col min="4630" max="4637" width="9.58203125" style="98" customWidth="1"/>
    <col min="4638" max="4638" width="10.58203125" style="98" customWidth="1"/>
    <col min="4639" max="4639" width="14.33203125" style="98" customWidth="1"/>
    <col min="4640" max="4647" width="9.58203125" style="98" customWidth="1"/>
    <col min="4648" max="4648" width="10.58203125" style="98" customWidth="1"/>
    <col min="4649" max="4649" width="14.33203125" style="98" customWidth="1"/>
    <col min="4650" max="4657" width="9.58203125" style="98" customWidth="1"/>
    <col min="4658" max="4658" width="10.58203125" style="98" customWidth="1"/>
    <col min="4659" max="4659" width="14.33203125" style="98" customWidth="1"/>
    <col min="4660" max="4667" width="9.58203125" style="98" customWidth="1"/>
    <col min="4668" max="4668" width="10.58203125" style="98" customWidth="1"/>
    <col min="4669" max="4669" width="17" style="98" customWidth="1"/>
    <col min="4670" max="4670" width="9.58203125" style="98" customWidth="1"/>
    <col min="4671" max="4673" width="10.08203125" style="98" customWidth="1"/>
    <col min="4674" max="4677" width="9.58203125" style="98" customWidth="1"/>
    <col min="4678" max="4678" width="10.58203125" style="98" customWidth="1"/>
    <col min="4679" max="4679" width="16.75" style="98" customWidth="1"/>
    <col min="4680" max="4680" width="9.58203125" style="98" customWidth="1"/>
    <col min="4681" max="4681" width="9.83203125" style="98" customWidth="1"/>
    <col min="4682" max="4687" width="9.58203125" style="98" customWidth="1"/>
    <col min="4688" max="4688" width="10.58203125" style="98" customWidth="1"/>
    <col min="4689" max="4689" width="12.33203125" style="98" customWidth="1"/>
    <col min="4690" max="4864" width="11.33203125" style="98"/>
    <col min="4865" max="4865" width="14.33203125" style="98" customWidth="1"/>
    <col min="4866" max="4873" width="9.58203125" style="98" customWidth="1"/>
    <col min="4874" max="4874" width="11.25" style="98" customWidth="1"/>
    <col min="4875" max="4875" width="14.33203125" style="98" customWidth="1"/>
    <col min="4876" max="4883" width="9.58203125" style="98" customWidth="1"/>
    <col min="4884" max="4884" width="10.58203125" style="98" customWidth="1"/>
    <col min="4885" max="4885" width="14.33203125" style="98" customWidth="1"/>
    <col min="4886" max="4893" width="9.58203125" style="98" customWidth="1"/>
    <col min="4894" max="4894" width="10.58203125" style="98" customWidth="1"/>
    <col min="4895" max="4895" width="14.33203125" style="98" customWidth="1"/>
    <col min="4896" max="4903" width="9.58203125" style="98" customWidth="1"/>
    <col min="4904" max="4904" width="10.58203125" style="98" customWidth="1"/>
    <col min="4905" max="4905" width="14.33203125" style="98" customWidth="1"/>
    <col min="4906" max="4913" width="9.58203125" style="98" customWidth="1"/>
    <col min="4914" max="4914" width="10.58203125" style="98" customWidth="1"/>
    <col min="4915" max="4915" width="14.33203125" style="98" customWidth="1"/>
    <col min="4916" max="4923" width="9.58203125" style="98" customWidth="1"/>
    <col min="4924" max="4924" width="10.58203125" style="98" customWidth="1"/>
    <col min="4925" max="4925" width="17" style="98" customWidth="1"/>
    <col min="4926" max="4926" width="9.58203125" style="98" customWidth="1"/>
    <col min="4927" max="4929" width="10.08203125" style="98" customWidth="1"/>
    <col min="4930" max="4933" width="9.58203125" style="98" customWidth="1"/>
    <col min="4934" max="4934" width="10.58203125" style="98" customWidth="1"/>
    <col min="4935" max="4935" width="16.75" style="98" customWidth="1"/>
    <col min="4936" max="4936" width="9.58203125" style="98" customWidth="1"/>
    <col min="4937" max="4937" width="9.83203125" style="98" customWidth="1"/>
    <col min="4938" max="4943" width="9.58203125" style="98" customWidth="1"/>
    <col min="4944" max="4944" width="10.58203125" style="98" customWidth="1"/>
    <col min="4945" max="4945" width="12.33203125" style="98" customWidth="1"/>
    <col min="4946" max="5120" width="11.33203125" style="98"/>
    <col min="5121" max="5121" width="14.33203125" style="98" customWidth="1"/>
    <col min="5122" max="5129" width="9.58203125" style="98" customWidth="1"/>
    <col min="5130" max="5130" width="11.25" style="98" customWidth="1"/>
    <col min="5131" max="5131" width="14.33203125" style="98" customWidth="1"/>
    <col min="5132" max="5139" width="9.58203125" style="98" customWidth="1"/>
    <col min="5140" max="5140" width="10.58203125" style="98" customWidth="1"/>
    <col min="5141" max="5141" width="14.33203125" style="98" customWidth="1"/>
    <col min="5142" max="5149" width="9.58203125" style="98" customWidth="1"/>
    <col min="5150" max="5150" width="10.58203125" style="98" customWidth="1"/>
    <col min="5151" max="5151" width="14.33203125" style="98" customWidth="1"/>
    <col min="5152" max="5159" width="9.58203125" style="98" customWidth="1"/>
    <col min="5160" max="5160" width="10.58203125" style="98" customWidth="1"/>
    <col min="5161" max="5161" width="14.33203125" style="98" customWidth="1"/>
    <col min="5162" max="5169" width="9.58203125" style="98" customWidth="1"/>
    <col min="5170" max="5170" width="10.58203125" style="98" customWidth="1"/>
    <col min="5171" max="5171" width="14.33203125" style="98" customWidth="1"/>
    <col min="5172" max="5179" width="9.58203125" style="98" customWidth="1"/>
    <col min="5180" max="5180" width="10.58203125" style="98" customWidth="1"/>
    <col min="5181" max="5181" width="17" style="98" customWidth="1"/>
    <col min="5182" max="5182" width="9.58203125" style="98" customWidth="1"/>
    <col min="5183" max="5185" width="10.08203125" style="98" customWidth="1"/>
    <col min="5186" max="5189" width="9.58203125" style="98" customWidth="1"/>
    <col min="5190" max="5190" width="10.58203125" style="98" customWidth="1"/>
    <col min="5191" max="5191" width="16.75" style="98" customWidth="1"/>
    <col min="5192" max="5192" width="9.58203125" style="98" customWidth="1"/>
    <col min="5193" max="5193" width="9.83203125" style="98" customWidth="1"/>
    <col min="5194" max="5199" width="9.58203125" style="98" customWidth="1"/>
    <col min="5200" max="5200" width="10.58203125" style="98" customWidth="1"/>
    <col min="5201" max="5201" width="12.33203125" style="98" customWidth="1"/>
    <col min="5202" max="5376" width="11.33203125" style="98"/>
    <col min="5377" max="5377" width="14.33203125" style="98" customWidth="1"/>
    <col min="5378" max="5385" width="9.58203125" style="98" customWidth="1"/>
    <col min="5386" max="5386" width="11.25" style="98" customWidth="1"/>
    <col min="5387" max="5387" width="14.33203125" style="98" customWidth="1"/>
    <col min="5388" max="5395" width="9.58203125" style="98" customWidth="1"/>
    <col min="5396" max="5396" width="10.58203125" style="98" customWidth="1"/>
    <col min="5397" max="5397" width="14.33203125" style="98" customWidth="1"/>
    <col min="5398" max="5405" width="9.58203125" style="98" customWidth="1"/>
    <col min="5406" max="5406" width="10.58203125" style="98" customWidth="1"/>
    <col min="5407" max="5407" width="14.33203125" style="98" customWidth="1"/>
    <col min="5408" max="5415" width="9.58203125" style="98" customWidth="1"/>
    <col min="5416" max="5416" width="10.58203125" style="98" customWidth="1"/>
    <col min="5417" max="5417" width="14.33203125" style="98" customWidth="1"/>
    <col min="5418" max="5425" width="9.58203125" style="98" customWidth="1"/>
    <col min="5426" max="5426" width="10.58203125" style="98" customWidth="1"/>
    <col min="5427" max="5427" width="14.33203125" style="98" customWidth="1"/>
    <col min="5428" max="5435" width="9.58203125" style="98" customWidth="1"/>
    <col min="5436" max="5436" width="10.58203125" style="98" customWidth="1"/>
    <col min="5437" max="5437" width="17" style="98" customWidth="1"/>
    <col min="5438" max="5438" width="9.58203125" style="98" customWidth="1"/>
    <col min="5439" max="5441" width="10.08203125" style="98" customWidth="1"/>
    <col min="5442" max="5445" width="9.58203125" style="98" customWidth="1"/>
    <col min="5446" max="5446" width="10.58203125" style="98" customWidth="1"/>
    <col min="5447" max="5447" width="16.75" style="98" customWidth="1"/>
    <col min="5448" max="5448" width="9.58203125" style="98" customWidth="1"/>
    <col min="5449" max="5449" width="9.83203125" style="98" customWidth="1"/>
    <col min="5450" max="5455" width="9.58203125" style="98" customWidth="1"/>
    <col min="5456" max="5456" width="10.58203125" style="98" customWidth="1"/>
    <col min="5457" max="5457" width="12.33203125" style="98" customWidth="1"/>
    <col min="5458" max="5632" width="11.33203125" style="98"/>
    <col min="5633" max="5633" width="14.33203125" style="98" customWidth="1"/>
    <col min="5634" max="5641" width="9.58203125" style="98" customWidth="1"/>
    <col min="5642" max="5642" width="11.25" style="98" customWidth="1"/>
    <col min="5643" max="5643" width="14.33203125" style="98" customWidth="1"/>
    <col min="5644" max="5651" width="9.58203125" style="98" customWidth="1"/>
    <col min="5652" max="5652" width="10.58203125" style="98" customWidth="1"/>
    <col min="5653" max="5653" width="14.33203125" style="98" customWidth="1"/>
    <col min="5654" max="5661" width="9.58203125" style="98" customWidth="1"/>
    <col min="5662" max="5662" width="10.58203125" style="98" customWidth="1"/>
    <col min="5663" max="5663" width="14.33203125" style="98" customWidth="1"/>
    <col min="5664" max="5671" width="9.58203125" style="98" customWidth="1"/>
    <col min="5672" max="5672" width="10.58203125" style="98" customWidth="1"/>
    <col min="5673" max="5673" width="14.33203125" style="98" customWidth="1"/>
    <col min="5674" max="5681" width="9.58203125" style="98" customWidth="1"/>
    <col min="5682" max="5682" width="10.58203125" style="98" customWidth="1"/>
    <col min="5683" max="5683" width="14.33203125" style="98" customWidth="1"/>
    <col min="5684" max="5691" width="9.58203125" style="98" customWidth="1"/>
    <col min="5692" max="5692" width="10.58203125" style="98" customWidth="1"/>
    <col min="5693" max="5693" width="17" style="98" customWidth="1"/>
    <col min="5694" max="5694" width="9.58203125" style="98" customWidth="1"/>
    <col min="5695" max="5697" width="10.08203125" style="98" customWidth="1"/>
    <col min="5698" max="5701" width="9.58203125" style="98" customWidth="1"/>
    <col min="5702" max="5702" width="10.58203125" style="98" customWidth="1"/>
    <col min="5703" max="5703" width="16.75" style="98" customWidth="1"/>
    <col min="5704" max="5704" width="9.58203125" style="98" customWidth="1"/>
    <col min="5705" max="5705" width="9.83203125" style="98" customWidth="1"/>
    <col min="5706" max="5711" width="9.58203125" style="98" customWidth="1"/>
    <col min="5712" max="5712" width="10.58203125" style="98" customWidth="1"/>
    <col min="5713" max="5713" width="12.33203125" style="98" customWidth="1"/>
    <col min="5714" max="5888" width="11.33203125" style="98"/>
    <col min="5889" max="5889" width="14.33203125" style="98" customWidth="1"/>
    <col min="5890" max="5897" width="9.58203125" style="98" customWidth="1"/>
    <col min="5898" max="5898" width="11.25" style="98" customWidth="1"/>
    <col min="5899" max="5899" width="14.33203125" style="98" customWidth="1"/>
    <col min="5900" max="5907" width="9.58203125" style="98" customWidth="1"/>
    <col min="5908" max="5908" width="10.58203125" style="98" customWidth="1"/>
    <col min="5909" max="5909" width="14.33203125" style="98" customWidth="1"/>
    <col min="5910" max="5917" width="9.58203125" style="98" customWidth="1"/>
    <col min="5918" max="5918" width="10.58203125" style="98" customWidth="1"/>
    <col min="5919" max="5919" width="14.33203125" style="98" customWidth="1"/>
    <col min="5920" max="5927" width="9.58203125" style="98" customWidth="1"/>
    <col min="5928" max="5928" width="10.58203125" style="98" customWidth="1"/>
    <col min="5929" max="5929" width="14.33203125" style="98" customWidth="1"/>
    <col min="5930" max="5937" width="9.58203125" style="98" customWidth="1"/>
    <col min="5938" max="5938" width="10.58203125" style="98" customWidth="1"/>
    <col min="5939" max="5939" width="14.33203125" style="98" customWidth="1"/>
    <col min="5940" max="5947" width="9.58203125" style="98" customWidth="1"/>
    <col min="5948" max="5948" width="10.58203125" style="98" customWidth="1"/>
    <col min="5949" max="5949" width="17" style="98" customWidth="1"/>
    <col min="5950" max="5950" width="9.58203125" style="98" customWidth="1"/>
    <col min="5951" max="5953" width="10.08203125" style="98" customWidth="1"/>
    <col min="5954" max="5957" width="9.58203125" style="98" customWidth="1"/>
    <col min="5958" max="5958" width="10.58203125" style="98" customWidth="1"/>
    <col min="5959" max="5959" width="16.75" style="98" customWidth="1"/>
    <col min="5960" max="5960" width="9.58203125" style="98" customWidth="1"/>
    <col min="5961" max="5961" width="9.83203125" style="98" customWidth="1"/>
    <col min="5962" max="5967" width="9.58203125" style="98" customWidth="1"/>
    <col min="5968" max="5968" width="10.58203125" style="98" customWidth="1"/>
    <col min="5969" max="5969" width="12.33203125" style="98" customWidth="1"/>
    <col min="5970" max="6144" width="11.33203125" style="98"/>
    <col min="6145" max="6145" width="14.33203125" style="98" customWidth="1"/>
    <col min="6146" max="6153" width="9.58203125" style="98" customWidth="1"/>
    <col min="6154" max="6154" width="11.25" style="98" customWidth="1"/>
    <col min="6155" max="6155" width="14.33203125" style="98" customWidth="1"/>
    <col min="6156" max="6163" width="9.58203125" style="98" customWidth="1"/>
    <col min="6164" max="6164" width="10.58203125" style="98" customWidth="1"/>
    <col min="6165" max="6165" width="14.33203125" style="98" customWidth="1"/>
    <col min="6166" max="6173" width="9.58203125" style="98" customWidth="1"/>
    <col min="6174" max="6174" width="10.58203125" style="98" customWidth="1"/>
    <col min="6175" max="6175" width="14.33203125" style="98" customWidth="1"/>
    <col min="6176" max="6183" width="9.58203125" style="98" customWidth="1"/>
    <col min="6184" max="6184" width="10.58203125" style="98" customWidth="1"/>
    <col min="6185" max="6185" width="14.33203125" style="98" customWidth="1"/>
    <col min="6186" max="6193" width="9.58203125" style="98" customWidth="1"/>
    <col min="6194" max="6194" width="10.58203125" style="98" customWidth="1"/>
    <col min="6195" max="6195" width="14.33203125" style="98" customWidth="1"/>
    <col min="6196" max="6203" width="9.58203125" style="98" customWidth="1"/>
    <col min="6204" max="6204" width="10.58203125" style="98" customWidth="1"/>
    <col min="6205" max="6205" width="17" style="98" customWidth="1"/>
    <col min="6206" max="6206" width="9.58203125" style="98" customWidth="1"/>
    <col min="6207" max="6209" width="10.08203125" style="98" customWidth="1"/>
    <col min="6210" max="6213" width="9.58203125" style="98" customWidth="1"/>
    <col min="6214" max="6214" width="10.58203125" style="98" customWidth="1"/>
    <col min="6215" max="6215" width="16.75" style="98" customWidth="1"/>
    <col min="6216" max="6216" width="9.58203125" style="98" customWidth="1"/>
    <col min="6217" max="6217" width="9.83203125" style="98" customWidth="1"/>
    <col min="6218" max="6223" width="9.58203125" style="98" customWidth="1"/>
    <col min="6224" max="6224" width="10.58203125" style="98" customWidth="1"/>
    <col min="6225" max="6225" width="12.33203125" style="98" customWidth="1"/>
    <col min="6226" max="6400" width="11.33203125" style="98"/>
    <col min="6401" max="6401" width="14.33203125" style="98" customWidth="1"/>
    <col min="6402" max="6409" width="9.58203125" style="98" customWidth="1"/>
    <col min="6410" max="6410" width="11.25" style="98" customWidth="1"/>
    <col min="6411" max="6411" width="14.33203125" style="98" customWidth="1"/>
    <col min="6412" max="6419" width="9.58203125" style="98" customWidth="1"/>
    <col min="6420" max="6420" width="10.58203125" style="98" customWidth="1"/>
    <col min="6421" max="6421" width="14.33203125" style="98" customWidth="1"/>
    <col min="6422" max="6429" width="9.58203125" style="98" customWidth="1"/>
    <col min="6430" max="6430" width="10.58203125" style="98" customWidth="1"/>
    <col min="6431" max="6431" width="14.33203125" style="98" customWidth="1"/>
    <col min="6432" max="6439" width="9.58203125" style="98" customWidth="1"/>
    <col min="6440" max="6440" width="10.58203125" style="98" customWidth="1"/>
    <col min="6441" max="6441" width="14.33203125" style="98" customWidth="1"/>
    <col min="6442" max="6449" width="9.58203125" style="98" customWidth="1"/>
    <col min="6450" max="6450" width="10.58203125" style="98" customWidth="1"/>
    <col min="6451" max="6451" width="14.33203125" style="98" customWidth="1"/>
    <col min="6452" max="6459" width="9.58203125" style="98" customWidth="1"/>
    <col min="6460" max="6460" width="10.58203125" style="98" customWidth="1"/>
    <col min="6461" max="6461" width="17" style="98" customWidth="1"/>
    <col min="6462" max="6462" width="9.58203125" style="98" customWidth="1"/>
    <col min="6463" max="6465" width="10.08203125" style="98" customWidth="1"/>
    <col min="6466" max="6469" width="9.58203125" style="98" customWidth="1"/>
    <col min="6470" max="6470" width="10.58203125" style="98" customWidth="1"/>
    <col min="6471" max="6471" width="16.75" style="98" customWidth="1"/>
    <col min="6472" max="6472" width="9.58203125" style="98" customWidth="1"/>
    <col min="6473" max="6473" width="9.83203125" style="98" customWidth="1"/>
    <col min="6474" max="6479" width="9.58203125" style="98" customWidth="1"/>
    <col min="6480" max="6480" width="10.58203125" style="98" customWidth="1"/>
    <col min="6481" max="6481" width="12.33203125" style="98" customWidth="1"/>
    <col min="6482" max="6656" width="11.33203125" style="98"/>
    <col min="6657" max="6657" width="14.33203125" style="98" customWidth="1"/>
    <col min="6658" max="6665" width="9.58203125" style="98" customWidth="1"/>
    <col min="6666" max="6666" width="11.25" style="98" customWidth="1"/>
    <col min="6667" max="6667" width="14.33203125" style="98" customWidth="1"/>
    <col min="6668" max="6675" width="9.58203125" style="98" customWidth="1"/>
    <col min="6676" max="6676" width="10.58203125" style="98" customWidth="1"/>
    <col min="6677" max="6677" width="14.33203125" style="98" customWidth="1"/>
    <col min="6678" max="6685" width="9.58203125" style="98" customWidth="1"/>
    <col min="6686" max="6686" width="10.58203125" style="98" customWidth="1"/>
    <col min="6687" max="6687" width="14.33203125" style="98" customWidth="1"/>
    <col min="6688" max="6695" width="9.58203125" style="98" customWidth="1"/>
    <col min="6696" max="6696" width="10.58203125" style="98" customWidth="1"/>
    <col min="6697" max="6697" width="14.33203125" style="98" customWidth="1"/>
    <col min="6698" max="6705" width="9.58203125" style="98" customWidth="1"/>
    <col min="6706" max="6706" width="10.58203125" style="98" customWidth="1"/>
    <col min="6707" max="6707" width="14.33203125" style="98" customWidth="1"/>
    <col min="6708" max="6715" width="9.58203125" style="98" customWidth="1"/>
    <col min="6716" max="6716" width="10.58203125" style="98" customWidth="1"/>
    <col min="6717" max="6717" width="17" style="98" customWidth="1"/>
    <col min="6718" max="6718" width="9.58203125" style="98" customWidth="1"/>
    <col min="6719" max="6721" width="10.08203125" style="98" customWidth="1"/>
    <col min="6722" max="6725" width="9.58203125" style="98" customWidth="1"/>
    <col min="6726" max="6726" width="10.58203125" style="98" customWidth="1"/>
    <col min="6727" max="6727" width="16.75" style="98" customWidth="1"/>
    <col min="6728" max="6728" width="9.58203125" style="98" customWidth="1"/>
    <col min="6729" max="6729" width="9.83203125" style="98" customWidth="1"/>
    <col min="6730" max="6735" width="9.58203125" style="98" customWidth="1"/>
    <col min="6736" max="6736" width="10.58203125" style="98" customWidth="1"/>
    <col min="6737" max="6737" width="12.33203125" style="98" customWidth="1"/>
    <col min="6738" max="6912" width="11.33203125" style="98"/>
    <col min="6913" max="6913" width="14.33203125" style="98" customWidth="1"/>
    <col min="6914" max="6921" width="9.58203125" style="98" customWidth="1"/>
    <col min="6922" max="6922" width="11.25" style="98" customWidth="1"/>
    <col min="6923" max="6923" width="14.33203125" style="98" customWidth="1"/>
    <col min="6924" max="6931" width="9.58203125" style="98" customWidth="1"/>
    <col min="6932" max="6932" width="10.58203125" style="98" customWidth="1"/>
    <col min="6933" max="6933" width="14.33203125" style="98" customWidth="1"/>
    <col min="6934" max="6941" width="9.58203125" style="98" customWidth="1"/>
    <col min="6942" max="6942" width="10.58203125" style="98" customWidth="1"/>
    <col min="6943" max="6943" width="14.33203125" style="98" customWidth="1"/>
    <col min="6944" max="6951" width="9.58203125" style="98" customWidth="1"/>
    <col min="6952" max="6952" width="10.58203125" style="98" customWidth="1"/>
    <col min="6953" max="6953" width="14.33203125" style="98" customWidth="1"/>
    <col min="6954" max="6961" width="9.58203125" style="98" customWidth="1"/>
    <col min="6962" max="6962" width="10.58203125" style="98" customWidth="1"/>
    <col min="6963" max="6963" width="14.33203125" style="98" customWidth="1"/>
    <col min="6964" max="6971" width="9.58203125" style="98" customWidth="1"/>
    <col min="6972" max="6972" width="10.58203125" style="98" customWidth="1"/>
    <col min="6973" max="6973" width="17" style="98" customWidth="1"/>
    <col min="6974" max="6974" width="9.58203125" style="98" customWidth="1"/>
    <col min="6975" max="6977" width="10.08203125" style="98" customWidth="1"/>
    <col min="6978" max="6981" width="9.58203125" style="98" customWidth="1"/>
    <col min="6982" max="6982" width="10.58203125" style="98" customWidth="1"/>
    <col min="6983" max="6983" width="16.75" style="98" customWidth="1"/>
    <col min="6984" max="6984" width="9.58203125" style="98" customWidth="1"/>
    <col min="6985" max="6985" width="9.83203125" style="98" customWidth="1"/>
    <col min="6986" max="6991" width="9.58203125" style="98" customWidth="1"/>
    <col min="6992" max="6992" width="10.58203125" style="98" customWidth="1"/>
    <col min="6993" max="6993" width="12.33203125" style="98" customWidth="1"/>
    <col min="6994" max="7168" width="11.33203125" style="98"/>
    <col min="7169" max="7169" width="14.33203125" style="98" customWidth="1"/>
    <col min="7170" max="7177" width="9.58203125" style="98" customWidth="1"/>
    <col min="7178" max="7178" width="11.25" style="98" customWidth="1"/>
    <col min="7179" max="7179" width="14.33203125" style="98" customWidth="1"/>
    <col min="7180" max="7187" width="9.58203125" style="98" customWidth="1"/>
    <col min="7188" max="7188" width="10.58203125" style="98" customWidth="1"/>
    <col min="7189" max="7189" width="14.33203125" style="98" customWidth="1"/>
    <col min="7190" max="7197" width="9.58203125" style="98" customWidth="1"/>
    <col min="7198" max="7198" width="10.58203125" style="98" customWidth="1"/>
    <col min="7199" max="7199" width="14.33203125" style="98" customWidth="1"/>
    <col min="7200" max="7207" width="9.58203125" style="98" customWidth="1"/>
    <col min="7208" max="7208" width="10.58203125" style="98" customWidth="1"/>
    <col min="7209" max="7209" width="14.33203125" style="98" customWidth="1"/>
    <col min="7210" max="7217" width="9.58203125" style="98" customWidth="1"/>
    <col min="7218" max="7218" width="10.58203125" style="98" customWidth="1"/>
    <col min="7219" max="7219" width="14.33203125" style="98" customWidth="1"/>
    <col min="7220" max="7227" width="9.58203125" style="98" customWidth="1"/>
    <col min="7228" max="7228" width="10.58203125" style="98" customWidth="1"/>
    <col min="7229" max="7229" width="17" style="98" customWidth="1"/>
    <col min="7230" max="7230" width="9.58203125" style="98" customWidth="1"/>
    <col min="7231" max="7233" width="10.08203125" style="98" customWidth="1"/>
    <col min="7234" max="7237" width="9.58203125" style="98" customWidth="1"/>
    <col min="7238" max="7238" width="10.58203125" style="98" customWidth="1"/>
    <col min="7239" max="7239" width="16.75" style="98" customWidth="1"/>
    <col min="7240" max="7240" width="9.58203125" style="98" customWidth="1"/>
    <col min="7241" max="7241" width="9.83203125" style="98" customWidth="1"/>
    <col min="7242" max="7247" width="9.58203125" style="98" customWidth="1"/>
    <col min="7248" max="7248" width="10.58203125" style="98" customWidth="1"/>
    <col min="7249" max="7249" width="12.33203125" style="98" customWidth="1"/>
    <col min="7250" max="7424" width="11.33203125" style="98"/>
    <col min="7425" max="7425" width="14.33203125" style="98" customWidth="1"/>
    <col min="7426" max="7433" width="9.58203125" style="98" customWidth="1"/>
    <col min="7434" max="7434" width="11.25" style="98" customWidth="1"/>
    <col min="7435" max="7435" width="14.33203125" style="98" customWidth="1"/>
    <col min="7436" max="7443" width="9.58203125" style="98" customWidth="1"/>
    <col min="7444" max="7444" width="10.58203125" style="98" customWidth="1"/>
    <col min="7445" max="7445" width="14.33203125" style="98" customWidth="1"/>
    <col min="7446" max="7453" width="9.58203125" style="98" customWidth="1"/>
    <col min="7454" max="7454" width="10.58203125" style="98" customWidth="1"/>
    <col min="7455" max="7455" width="14.33203125" style="98" customWidth="1"/>
    <col min="7456" max="7463" width="9.58203125" style="98" customWidth="1"/>
    <col min="7464" max="7464" width="10.58203125" style="98" customWidth="1"/>
    <col min="7465" max="7465" width="14.33203125" style="98" customWidth="1"/>
    <col min="7466" max="7473" width="9.58203125" style="98" customWidth="1"/>
    <col min="7474" max="7474" width="10.58203125" style="98" customWidth="1"/>
    <col min="7475" max="7475" width="14.33203125" style="98" customWidth="1"/>
    <col min="7476" max="7483" width="9.58203125" style="98" customWidth="1"/>
    <col min="7484" max="7484" width="10.58203125" style="98" customWidth="1"/>
    <col min="7485" max="7485" width="17" style="98" customWidth="1"/>
    <col min="7486" max="7486" width="9.58203125" style="98" customWidth="1"/>
    <col min="7487" max="7489" width="10.08203125" style="98" customWidth="1"/>
    <col min="7490" max="7493" width="9.58203125" style="98" customWidth="1"/>
    <col min="7494" max="7494" width="10.58203125" style="98" customWidth="1"/>
    <col min="7495" max="7495" width="16.75" style="98" customWidth="1"/>
    <col min="7496" max="7496" width="9.58203125" style="98" customWidth="1"/>
    <col min="7497" max="7497" width="9.83203125" style="98" customWidth="1"/>
    <col min="7498" max="7503" width="9.58203125" style="98" customWidth="1"/>
    <col min="7504" max="7504" width="10.58203125" style="98" customWidth="1"/>
    <col min="7505" max="7505" width="12.33203125" style="98" customWidth="1"/>
    <col min="7506" max="7680" width="11.33203125" style="98"/>
    <col min="7681" max="7681" width="14.33203125" style="98" customWidth="1"/>
    <col min="7682" max="7689" width="9.58203125" style="98" customWidth="1"/>
    <col min="7690" max="7690" width="11.25" style="98" customWidth="1"/>
    <col min="7691" max="7691" width="14.33203125" style="98" customWidth="1"/>
    <col min="7692" max="7699" width="9.58203125" style="98" customWidth="1"/>
    <col min="7700" max="7700" width="10.58203125" style="98" customWidth="1"/>
    <col min="7701" max="7701" width="14.33203125" style="98" customWidth="1"/>
    <col min="7702" max="7709" width="9.58203125" style="98" customWidth="1"/>
    <col min="7710" max="7710" width="10.58203125" style="98" customWidth="1"/>
    <col min="7711" max="7711" width="14.33203125" style="98" customWidth="1"/>
    <col min="7712" max="7719" width="9.58203125" style="98" customWidth="1"/>
    <col min="7720" max="7720" width="10.58203125" style="98" customWidth="1"/>
    <col min="7721" max="7721" width="14.33203125" style="98" customWidth="1"/>
    <col min="7722" max="7729" width="9.58203125" style="98" customWidth="1"/>
    <col min="7730" max="7730" width="10.58203125" style="98" customWidth="1"/>
    <col min="7731" max="7731" width="14.33203125" style="98" customWidth="1"/>
    <col min="7732" max="7739" width="9.58203125" style="98" customWidth="1"/>
    <col min="7740" max="7740" width="10.58203125" style="98" customWidth="1"/>
    <col min="7741" max="7741" width="17" style="98" customWidth="1"/>
    <col min="7742" max="7742" width="9.58203125" style="98" customWidth="1"/>
    <col min="7743" max="7745" width="10.08203125" style="98" customWidth="1"/>
    <col min="7746" max="7749" width="9.58203125" style="98" customWidth="1"/>
    <col min="7750" max="7750" width="10.58203125" style="98" customWidth="1"/>
    <col min="7751" max="7751" width="16.75" style="98" customWidth="1"/>
    <col min="7752" max="7752" width="9.58203125" style="98" customWidth="1"/>
    <col min="7753" max="7753" width="9.83203125" style="98" customWidth="1"/>
    <col min="7754" max="7759" width="9.58203125" style="98" customWidth="1"/>
    <col min="7760" max="7760" width="10.58203125" style="98" customWidth="1"/>
    <col min="7761" max="7761" width="12.33203125" style="98" customWidth="1"/>
    <col min="7762" max="7936" width="11.33203125" style="98"/>
    <col min="7937" max="7937" width="14.33203125" style="98" customWidth="1"/>
    <col min="7938" max="7945" width="9.58203125" style="98" customWidth="1"/>
    <col min="7946" max="7946" width="11.25" style="98" customWidth="1"/>
    <col min="7947" max="7947" width="14.33203125" style="98" customWidth="1"/>
    <col min="7948" max="7955" width="9.58203125" style="98" customWidth="1"/>
    <col min="7956" max="7956" width="10.58203125" style="98" customWidth="1"/>
    <col min="7957" max="7957" width="14.33203125" style="98" customWidth="1"/>
    <col min="7958" max="7965" width="9.58203125" style="98" customWidth="1"/>
    <col min="7966" max="7966" width="10.58203125" style="98" customWidth="1"/>
    <col min="7967" max="7967" width="14.33203125" style="98" customWidth="1"/>
    <col min="7968" max="7975" width="9.58203125" style="98" customWidth="1"/>
    <col min="7976" max="7976" width="10.58203125" style="98" customWidth="1"/>
    <col min="7977" max="7977" width="14.33203125" style="98" customWidth="1"/>
    <col min="7978" max="7985" width="9.58203125" style="98" customWidth="1"/>
    <col min="7986" max="7986" width="10.58203125" style="98" customWidth="1"/>
    <col min="7987" max="7987" width="14.33203125" style="98" customWidth="1"/>
    <col min="7988" max="7995" width="9.58203125" style="98" customWidth="1"/>
    <col min="7996" max="7996" width="10.58203125" style="98" customWidth="1"/>
    <col min="7997" max="7997" width="17" style="98" customWidth="1"/>
    <col min="7998" max="7998" width="9.58203125" style="98" customWidth="1"/>
    <col min="7999" max="8001" width="10.08203125" style="98" customWidth="1"/>
    <col min="8002" max="8005" width="9.58203125" style="98" customWidth="1"/>
    <col min="8006" max="8006" width="10.58203125" style="98" customWidth="1"/>
    <col min="8007" max="8007" width="16.75" style="98" customWidth="1"/>
    <col min="8008" max="8008" width="9.58203125" style="98" customWidth="1"/>
    <col min="8009" max="8009" width="9.83203125" style="98" customWidth="1"/>
    <col min="8010" max="8015" width="9.58203125" style="98" customWidth="1"/>
    <col min="8016" max="8016" width="10.58203125" style="98" customWidth="1"/>
    <col min="8017" max="8017" width="12.33203125" style="98" customWidth="1"/>
    <col min="8018" max="8192" width="11.33203125" style="98"/>
    <col min="8193" max="8193" width="14.33203125" style="98" customWidth="1"/>
    <col min="8194" max="8201" width="9.58203125" style="98" customWidth="1"/>
    <col min="8202" max="8202" width="11.25" style="98" customWidth="1"/>
    <col min="8203" max="8203" width="14.33203125" style="98" customWidth="1"/>
    <col min="8204" max="8211" width="9.58203125" style="98" customWidth="1"/>
    <col min="8212" max="8212" width="10.58203125" style="98" customWidth="1"/>
    <col min="8213" max="8213" width="14.33203125" style="98" customWidth="1"/>
    <col min="8214" max="8221" width="9.58203125" style="98" customWidth="1"/>
    <col min="8222" max="8222" width="10.58203125" style="98" customWidth="1"/>
    <col min="8223" max="8223" width="14.33203125" style="98" customWidth="1"/>
    <col min="8224" max="8231" width="9.58203125" style="98" customWidth="1"/>
    <col min="8232" max="8232" width="10.58203125" style="98" customWidth="1"/>
    <col min="8233" max="8233" width="14.33203125" style="98" customWidth="1"/>
    <col min="8234" max="8241" width="9.58203125" style="98" customWidth="1"/>
    <col min="8242" max="8242" width="10.58203125" style="98" customWidth="1"/>
    <col min="8243" max="8243" width="14.33203125" style="98" customWidth="1"/>
    <col min="8244" max="8251" width="9.58203125" style="98" customWidth="1"/>
    <col min="8252" max="8252" width="10.58203125" style="98" customWidth="1"/>
    <col min="8253" max="8253" width="17" style="98" customWidth="1"/>
    <col min="8254" max="8254" width="9.58203125" style="98" customWidth="1"/>
    <col min="8255" max="8257" width="10.08203125" style="98" customWidth="1"/>
    <col min="8258" max="8261" width="9.58203125" style="98" customWidth="1"/>
    <col min="8262" max="8262" width="10.58203125" style="98" customWidth="1"/>
    <col min="8263" max="8263" width="16.75" style="98" customWidth="1"/>
    <col min="8264" max="8264" width="9.58203125" style="98" customWidth="1"/>
    <col min="8265" max="8265" width="9.83203125" style="98" customWidth="1"/>
    <col min="8266" max="8271" width="9.58203125" style="98" customWidth="1"/>
    <col min="8272" max="8272" width="10.58203125" style="98" customWidth="1"/>
    <col min="8273" max="8273" width="12.33203125" style="98" customWidth="1"/>
    <col min="8274" max="8448" width="11.33203125" style="98"/>
    <col min="8449" max="8449" width="14.33203125" style="98" customWidth="1"/>
    <col min="8450" max="8457" width="9.58203125" style="98" customWidth="1"/>
    <col min="8458" max="8458" width="11.25" style="98" customWidth="1"/>
    <col min="8459" max="8459" width="14.33203125" style="98" customWidth="1"/>
    <col min="8460" max="8467" width="9.58203125" style="98" customWidth="1"/>
    <col min="8468" max="8468" width="10.58203125" style="98" customWidth="1"/>
    <col min="8469" max="8469" width="14.33203125" style="98" customWidth="1"/>
    <col min="8470" max="8477" width="9.58203125" style="98" customWidth="1"/>
    <col min="8478" max="8478" width="10.58203125" style="98" customWidth="1"/>
    <col min="8479" max="8479" width="14.33203125" style="98" customWidth="1"/>
    <col min="8480" max="8487" width="9.58203125" style="98" customWidth="1"/>
    <col min="8488" max="8488" width="10.58203125" style="98" customWidth="1"/>
    <col min="8489" max="8489" width="14.33203125" style="98" customWidth="1"/>
    <col min="8490" max="8497" width="9.58203125" style="98" customWidth="1"/>
    <col min="8498" max="8498" width="10.58203125" style="98" customWidth="1"/>
    <col min="8499" max="8499" width="14.33203125" style="98" customWidth="1"/>
    <col min="8500" max="8507" width="9.58203125" style="98" customWidth="1"/>
    <col min="8508" max="8508" width="10.58203125" style="98" customWidth="1"/>
    <col min="8509" max="8509" width="17" style="98" customWidth="1"/>
    <col min="8510" max="8510" width="9.58203125" style="98" customWidth="1"/>
    <col min="8511" max="8513" width="10.08203125" style="98" customWidth="1"/>
    <col min="8514" max="8517" width="9.58203125" style="98" customWidth="1"/>
    <col min="8518" max="8518" width="10.58203125" style="98" customWidth="1"/>
    <col min="8519" max="8519" width="16.75" style="98" customWidth="1"/>
    <col min="8520" max="8520" width="9.58203125" style="98" customWidth="1"/>
    <col min="8521" max="8521" width="9.83203125" style="98" customWidth="1"/>
    <col min="8522" max="8527" width="9.58203125" style="98" customWidth="1"/>
    <col min="8528" max="8528" width="10.58203125" style="98" customWidth="1"/>
    <col min="8529" max="8529" width="12.33203125" style="98" customWidth="1"/>
    <col min="8530" max="8704" width="11.33203125" style="98"/>
    <col min="8705" max="8705" width="14.33203125" style="98" customWidth="1"/>
    <col min="8706" max="8713" width="9.58203125" style="98" customWidth="1"/>
    <col min="8714" max="8714" width="11.25" style="98" customWidth="1"/>
    <col min="8715" max="8715" width="14.33203125" style="98" customWidth="1"/>
    <col min="8716" max="8723" width="9.58203125" style="98" customWidth="1"/>
    <col min="8724" max="8724" width="10.58203125" style="98" customWidth="1"/>
    <col min="8725" max="8725" width="14.33203125" style="98" customWidth="1"/>
    <col min="8726" max="8733" width="9.58203125" style="98" customWidth="1"/>
    <col min="8734" max="8734" width="10.58203125" style="98" customWidth="1"/>
    <col min="8735" max="8735" width="14.33203125" style="98" customWidth="1"/>
    <col min="8736" max="8743" width="9.58203125" style="98" customWidth="1"/>
    <col min="8744" max="8744" width="10.58203125" style="98" customWidth="1"/>
    <col min="8745" max="8745" width="14.33203125" style="98" customWidth="1"/>
    <col min="8746" max="8753" width="9.58203125" style="98" customWidth="1"/>
    <col min="8754" max="8754" width="10.58203125" style="98" customWidth="1"/>
    <col min="8755" max="8755" width="14.33203125" style="98" customWidth="1"/>
    <col min="8756" max="8763" width="9.58203125" style="98" customWidth="1"/>
    <col min="8764" max="8764" width="10.58203125" style="98" customWidth="1"/>
    <col min="8765" max="8765" width="17" style="98" customWidth="1"/>
    <col min="8766" max="8766" width="9.58203125" style="98" customWidth="1"/>
    <col min="8767" max="8769" width="10.08203125" style="98" customWidth="1"/>
    <col min="8770" max="8773" width="9.58203125" style="98" customWidth="1"/>
    <col min="8774" max="8774" width="10.58203125" style="98" customWidth="1"/>
    <col min="8775" max="8775" width="16.75" style="98" customWidth="1"/>
    <col min="8776" max="8776" width="9.58203125" style="98" customWidth="1"/>
    <col min="8777" max="8777" width="9.83203125" style="98" customWidth="1"/>
    <col min="8778" max="8783" width="9.58203125" style="98" customWidth="1"/>
    <col min="8784" max="8784" width="10.58203125" style="98" customWidth="1"/>
    <col min="8785" max="8785" width="12.33203125" style="98" customWidth="1"/>
    <col min="8786" max="8960" width="11.33203125" style="98"/>
    <col min="8961" max="8961" width="14.33203125" style="98" customWidth="1"/>
    <col min="8962" max="8969" width="9.58203125" style="98" customWidth="1"/>
    <col min="8970" max="8970" width="11.25" style="98" customWidth="1"/>
    <col min="8971" max="8971" width="14.33203125" style="98" customWidth="1"/>
    <col min="8972" max="8979" width="9.58203125" style="98" customWidth="1"/>
    <col min="8980" max="8980" width="10.58203125" style="98" customWidth="1"/>
    <col min="8981" max="8981" width="14.33203125" style="98" customWidth="1"/>
    <col min="8982" max="8989" width="9.58203125" style="98" customWidth="1"/>
    <col min="8990" max="8990" width="10.58203125" style="98" customWidth="1"/>
    <col min="8991" max="8991" width="14.33203125" style="98" customWidth="1"/>
    <col min="8992" max="8999" width="9.58203125" style="98" customWidth="1"/>
    <col min="9000" max="9000" width="10.58203125" style="98" customWidth="1"/>
    <col min="9001" max="9001" width="14.33203125" style="98" customWidth="1"/>
    <col min="9002" max="9009" width="9.58203125" style="98" customWidth="1"/>
    <col min="9010" max="9010" width="10.58203125" style="98" customWidth="1"/>
    <col min="9011" max="9011" width="14.33203125" style="98" customWidth="1"/>
    <col min="9012" max="9019" width="9.58203125" style="98" customWidth="1"/>
    <col min="9020" max="9020" width="10.58203125" style="98" customWidth="1"/>
    <col min="9021" max="9021" width="17" style="98" customWidth="1"/>
    <col min="9022" max="9022" width="9.58203125" style="98" customWidth="1"/>
    <col min="9023" max="9025" width="10.08203125" style="98" customWidth="1"/>
    <col min="9026" max="9029" width="9.58203125" style="98" customWidth="1"/>
    <col min="9030" max="9030" width="10.58203125" style="98" customWidth="1"/>
    <col min="9031" max="9031" width="16.75" style="98" customWidth="1"/>
    <col min="9032" max="9032" width="9.58203125" style="98" customWidth="1"/>
    <col min="9033" max="9033" width="9.83203125" style="98" customWidth="1"/>
    <col min="9034" max="9039" width="9.58203125" style="98" customWidth="1"/>
    <col min="9040" max="9040" width="10.58203125" style="98" customWidth="1"/>
    <col min="9041" max="9041" width="12.33203125" style="98" customWidth="1"/>
    <col min="9042" max="9216" width="11.33203125" style="98"/>
    <col min="9217" max="9217" width="14.33203125" style="98" customWidth="1"/>
    <col min="9218" max="9225" width="9.58203125" style="98" customWidth="1"/>
    <col min="9226" max="9226" width="11.25" style="98" customWidth="1"/>
    <col min="9227" max="9227" width="14.33203125" style="98" customWidth="1"/>
    <col min="9228" max="9235" width="9.58203125" style="98" customWidth="1"/>
    <col min="9236" max="9236" width="10.58203125" style="98" customWidth="1"/>
    <col min="9237" max="9237" width="14.33203125" style="98" customWidth="1"/>
    <col min="9238" max="9245" width="9.58203125" style="98" customWidth="1"/>
    <col min="9246" max="9246" width="10.58203125" style="98" customWidth="1"/>
    <col min="9247" max="9247" width="14.33203125" style="98" customWidth="1"/>
    <col min="9248" max="9255" width="9.58203125" style="98" customWidth="1"/>
    <col min="9256" max="9256" width="10.58203125" style="98" customWidth="1"/>
    <col min="9257" max="9257" width="14.33203125" style="98" customWidth="1"/>
    <col min="9258" max="9265" width="9.58203125" style="98" customWidth="1"/>
    <col min="9266" max="9266" width="10.58203125" style="98" customWidth="1"/>
    <col min="9267" max="9267" width="14.33203125" style="98" customWidth="1"/>
    <col min="9268" max="9275" width="9.58203125" style="98" customWidth="1"/>
    <col min="9276" max="9276" width="10.58203125" style="98" customWidth="1"/>
    <col min="9277" max="9277" width="17" style="98" customWidth="1"/>
    <col min="9278" max="9278" width="9.58203125" style="98" customWidth="1"/>
    <col min="9279" max="9281" width="10.08203125" style="98" customWidth="1"/>
    <col min="9282" max="9285" width="9.58203125" style="98" customWidth="1"/>
    <col min="9286" max="9286" width="10.58203125" style="98" customWidth="1"/>
    <col min="9287" max="9287" width="16.75" style="98" customWidth="1"/>
    <col min="9288" max="9288" width="9.58203125" style="98" customWidth="1"/>
    <col min="9289" max="9289" width="9.83203125" style="98" customWidth="1"/>
    <col min="9290" max="9295" width="9.58203125" style="98" customWidth="1"/>
    <col min="9296" max="9296" width="10.58203125" style="98" customWidth="1"/>
    <col min="9297" max="9297" width="12.33203125" style="98" customWidth="1"/>
    <col min="9298" max="9472" width="11.33203125" style="98"/>
    <col min="9473" max="9473" width="14.33203125" style="98" customWidth="1"/>
    <col min="9474" max="9481" width="9.58203125" style="98" customWidth="1"/>
    <col min="9482" max="9482" width="11.25" style="98" customWidth="1"/>
    <col min="9483" max="9483" width="14.33203125" style="98" customWidth="1"/>
    <col min="9484" max="9491" width="9.58203125" style="98" customWidth="1"/>
    <col min="9492" max="9492" width="10.58203125" style="98" customWidth="1"/>
    <col min="9493" max="9493" width="14.33203125" style="98" customWidth="1"/>
    <col min="9494" max="9501" width="9.58203125" style="98" customWidth="1"/>
    <col min="9502" max="9502" width="10.58203125" style="98" customWidth="1"/>
    <col min="9503" max="9503" width="14.33203125" style="98" customWidth="1"/>
    <col min="9504" max="9511" width="9.58203125" style="98" customWidth="1"/>
    <col min="9512" max="9512" width="10.58203125" style="98" customWidth="1"/>
    <col min="9513" max="9513" width="14.33203125" style="98" customWidth="1"/>
    <col min="9514" max="9521" width="9.58203125" style="98" customWidth="1"/>
    <col min="9522" max="9522" width="10.58203125" style="98" customWidth="1"/>
    <col min="9523" max="9523" width="14.33203125" style="98" customWidth="1"/>
    <col min="9524" max="9531" width="9.58203125" style="98" customWidth="1"/>
    <col min="9532" max="9532" width="10.58203125" style="98" customWidth="1"/>
    <col min="9533" max="9533" width="17" style="98" customWidth="1"/>
    <col min="9534" max="9534" width="9.58203125" style="98" customWidth="1"/>
    <col min="9535" max="9537" width="10.08203125" style="98" customWidth="1"/>
    <col min="9538" max="9541" width="9.58203125" style="98" customWidth="1"/>
    <col min="9542" max="9542" width="10.58203125" style="98" customWidth="1"/>
    <col min="9543" max="9543" width="16.75" style="98" customWidth="1"/>
    <col min="9544" max="9544" width="9.58203125" style="98" customWidth="1"/>
    <col min="9545" max="9545" width="9.83203125" style="98" customWidth="1"/>
    <col min="9546" max="9551" width="9.58203125" style="98" customWidth="1"/>
    <col min="9552" max="9552" width="10.58203125" style="98" customWidth="1"/>
    <col min="9553" max="9553" width="12.33203125" style="98" customWidth="1"/>
    <col min="9554" max="9728" width="11.33203125" style="98"/>
    <col min="9729" max="9729" width="14.33203125" style="98" customWidth="1"/>
    <col min="9730" max="9737" width="9.58203125" style="98" customWidth="1"/>
    <col min="9738" max="9738" width="11.25" style="98" customWidth="1"/>
    <col min="9739" max="9739" width="14.33203125" style="98" customWidth="1"/>
    <col min="9740" max="9747" width="9.58203125" style="98" customWidth="1"/>
    <col min="9748" max="9748" width="10.58203125" style="98" customWidth="1"/>
    <col min="9749" max="9749" width="14.33203125" style="98" customWidth="1"/>
    <col min="9750" max="9757" width="9.58203125" style="98" customWidth="1"/>
    <col min="9758" max="9758" width="10.58203125" style="98" customWidth="1"/>
    <col min="9759" max="9759" width="14.33203125" style="98" customWidth="1"/>
    <col min="9760" max="9767" width="9.58203125" style="98" customWidth="1"/>
    <col min="9768" max="9768" width="10.58203125" style="98" customWidth="1"/>
    <col min="9769" max="9769" width="14.33203125" style="98" customWidth="1"/>
    <col min="9770" max="9777" width="9.58203125" style="98" customWidth="1"/>
    <col min="9778" max="9778" width="10.58203125" style="98" customWidth="1"/>
    <col min="9779" max="9779" width="14.33203125" style="98" customWidth="1"/>
    <col min="9780" max="9787" width="9.58203125" style="98" customWidth="1"/>
    <col min="9788" max="9788" width="10.58203125" style="98" customWidth="1"/>
    <col min="9789" max="9789" width="17" style="98" customWidth="1"/>
    <col min="9790" max="9790" width="9.58203125" style="98" customWidth="1"/>
    <col min="9791" max="9793" width="10.08203125" style="98" customWidth="1"/>
    <col min="9794" max="9797" width="9.58203125" style="98" customWidth="1"/>
    <col min="9798" max="9798" width="10.58203125" style="98" customWidth="1"/>
    <col min="9799" max="9799" width="16.75" style="98" customWidth="1"/>
    <col min="9800" max="9800" width="9.58203125" style="98" customWidth="1"/>
    <col min="9801" max="9801" width="9.83203125" style="98" customWidth="1"/>
    <col min="9802" max="9807" width="9.58203125" style="98" customWidth="1"/>
    <col min="9808" max="9808" width="10.58203125" style="98" customWidth="1"/>
    <col min="9809" max="9809" width="12.33203125" style="98" customWidth="1"/>
    <col min="9810" max="9984" width="11.33203125" style="98"/>
    <col min="9985" max="9985" width="14.33203125" style="98" customWidth="1"/>
    <col min="9986" max="9993" width="9.58203125" style="98" customWidth="1"/>
    <col min="9994" max="9994" width="11.25" style="98" customWidth="1"/>
    <col min="9995" max="9995" width="14.33203125" style="98" customWidth="1"/>
    <col min="9996" max="10003" width="9.58203125" style="98" customWidth="1"/>
    <col min="10004" max="10004" width="10.58203125" style="98" customWidth="1"/>
    <col min="10005" max="10005" width="14.33203125" style="98" customWidth="1"/>
    <col min="10006" max="10013" width="9.58203125" style="98" customWidth="1"/>
    <col min="10014" max="10014" width="10.58203125" style="98" customWidth="1"/>
    <col min="10015" max="10015" width="14.33203125" style="98" customWidth="1"/>
    <col min="10016" max="10023" width="9.58203125" style="98" customWidth="1"/>
    <col min="10024" max="10024" width="10.58203125" style="98" customWidth="1"/>
    <col min="10025" max="10025" width="14.33203125" style="98" customWidth="1"/>
    <col min="10026" max="10033" width="9.58203125" style="98" customWidth="1"/>
    <col min="10034" max="10034" width="10.58203125" style="98" customWidth="1"/>
    <col min="10035" max="10035" width="14.33203125" style="98" customWidth="1"/>
    <col min="10036" max="10043" width="9.58203125" style="98" customWidth="1"/>
    <col min="10044" max="10044" width="10.58203125" style="98" customWidth="1"/>
    <col min="10045" max="10045" width="17" style="98" customWidth="1"/>
    <col min="10046" max="10046" width="9.58203125" style="98" customWidth="1"/>
    <col min="10047" max="10049" width="10.08203125" style="98" customWidth="1"/>
    <col min="10050" max="10053" width="9.58203125" style="98" customWidth="1"/>
    <col min="10054" max="10054" width="10.58203125" style="98" customWidth="1"/>
    <col min="10055" max="10055" width="16.75" style="98" customWidth="1"/>
    <col min="10056" max="10056" width="9.58203125" style="98" customWidth="1"/>
    <col min="10057" max="10057" width="9.83203125" style="98" customWidth="1"/>
    <col min="10058" max="10063" width="9.58203125" style="98" customWidth="1"/>
    <col min="10064" max="10064" width="10.58203125" style="98" customWidth="1"/>
    <col min="10065" max="10065" width="12.33203125" style="98" customWidth="1"/>
    <col min="10066" max="10240" width="11.33203125" style="98"/>
    <col min="10241" max="10241" width="14.33203125" style="98" customWidth="1"/>
    <col min="10242" max="10249" width="9.58203125" style="98" customWidth="1"/>
    <col min="10250" max="10250" width="11.25" style="98" customWidth="1"/>
    <col min="10251" max="10251" width="14.33203125" style="98" customWidth="1"/>
    <col min="10252" max="10259" width="9.58203125" style="98" customWidth="1"/>
    <col min="10260" max="10260" width="10.58203125" style="98" customWidth="1"/>
    <col min="10261" max="10261" width="14.33203125" style="98" customWidth="1"/>
    <col min="10262" max="10269" width="9.58203125" style="98" customWidth="1"/>
    <col min="10270" max="10270" width="10.58203125" style="98" customWidth="1"/>
    <col min="10271" max="10271" width="14.33203125" style="98" customWidth="1"/>
    <col min="10272" max="10279" width="9.58203125" style="98" customWidth="1"/>
    <col min="10280" max="10280" width="10.58203125" style="98" customWidth="1"/>
    <col min="10281" max="10281" width="14.33203125" style="98" customWidth="1"/>
    <col min="10282" max="10289" width="9.58203125" style="98" customWidth="1"/>
    <col min="10290" max="10290" width="10.58203125" style="98" customWidth="1"/>
    <col min="10291" max="10291" width="14.33203125" style="98" customWidth="1"/>
    <col min="10292" max="10299" width="9.58203125" style="98" customWidth="1"/>
    <col min="10300" max="10300" width="10.58203125" style="98" customWidth="1"/>
    <col min="10301" max="10301" width="17" style="98" customWidth="1"/>
    <col min="10302" max="10302" width="9.58203125" style="98" customWidth="1"/>
    <col min="10303" max="10305" width="10.08203125" style="98" customWidth="1"/>
    <col min="10306" max="10309" width="9.58203125" style="98" customWidth="1"/>
    <col min="10310" max="10310" width="10.58203125" style="98" customWidth="1"/>
    <col min="10311" max="10311" width="16.75" style="98" customWidth="1"/>
    <col min="10312" max="10312" width="9.58203125" style="98" customWidth="1"/>
    <col min="10313" max="10313" width="9.83203125" style="98" customWidth="1"/>
    <col min="10314" max="10319" width="9.58203125" style="98" customWidth="1"/>
    <col min="10320" max="10320" width="10.58203125" style="98" customWidth="1"/>
    <col min="10321" max="10321" width="12.33203125" style="98" customWidth="1"/>
    <col min="10322" max="10496" width="11.33203125" style="98"/>
    <col min="10497" max="10497" width="14.33203125" style="98" customWidth="1"/>
    <col min="10498" max="10505" width="9.58203125" style="98" customWidth="1"/>
    <col min="10506" max="10506" width="11.25" style="98" customWidth="1"/>
    <col min="10507" max="10507" width="14.33203125" style="98" customWidth="1"/>
    <col min="10508" max="10515" width="9.58203125" style="98" customWidth="1"/>
    <col min="10516" max="10516" width="10.58203125" style="98" customWidth="1"/>
    <col min="10517" max="10517" width="14.33203125" style="98" customWidth="1"/>
    <col min="10518" max="10525" width="9.58203125" style="98" customWidth="1"/>
    <col min="10526" max="10526" width="10.58203125" style="98" customWidth="1"/>
    <col min="10527" max="10527" width="14.33203125" style="98" customWidth="1"/>
    <col min="10528" max="10535" width="9.58203125" style="98" customWidth="1"/>
    <col min="10536" max="10536" width="10.58203125" style="98" customWidth="1"/>
    <col min="10537" max="10537" width="14.33203125" style="98" customWidth="1"/>
    <col min="10538" max="10545" width="9.58203125" style="98" customWidth="1"/>
    <col min="10546" max="10546" width="10.58203125" style="98" customWidth="1"/>
    <col min="10547" max="10547" width="14.33203125" style="98" customWidth="1"/>
    <col min="10548" max="10555" width="9.58203125" style="98" customWidth="1"/>
    <col min="10556" max="10556" width="10.58203125" style="98" customWidth="1"/>
    <col min="10557" max="10557" width="17" style="98" customWidth="1"/>
    <col min="10558" max="10558" width="9.58203125" style="98" customWidth="1"/>
    <col min="10559" max="10561" width="10.08203125" style="98" customWidth="1"/>
    <col min="10562" max="10565" width="9.58203125" style="98" customWidth="1"/>
    <col min="10566" max="10566" width="10.58203125" style="98" customWidth="1"/>
    <col min="10567" max="10567" width="16.75" style="98" customWidth="1"/>
    <col min="10568" max="10568" width="9.58203125" style="98" customWidth="1"/>
    <col min="10569" max="10569" width="9.83203125" style="98" customWidth="1"/>
    <col min="10570" max="10575" width="9.58203125" style="98" customWidth="1"/>
    <col min="10576" max="10576" width="10.58203125" style="98" customWidth="1"/>
    <col min="10577" max="10577" width="12.33203125" style="98" customWidth="1"/>
    <col min="10578" max="10752" width="11.33203125" style="98"/>
    <col min="10753" max="10753" width="14.33203125" style="98" customWidth="1"/>
    <col min="10754" max="10761" width="9.58203125" style="98" customWidth="1"/>
    <col min="10762" max="10762" width="11.25" style="98" customWidth="1"/>
    <col min="10763" max="10763" width="14.33203125" style="98" customWidth="1"/>
    <col min="10764" max="10771" width="9.58203125" style="98" customWidth="1"/>
    <col min="10772" max="10772" width="10.58203125" style="98" customWidth="1"/>
    <col min="10773" max="10773" width="14.33203125" style="98" customWidth="1"/>
    <col min="10774" max="10781" width="9.58203125" style="98" customWidth="1"/>
    <col min="10782" max="10782" width="10.58203125" style="98" customWidth="1"/>
    <col min="10783" max="10783" width="14.33203125" style="98" customWidth="1"/>
    <col min="10784" max="10791" width="9.58203125" style="98" customWidth="1"/>
    <col min="10792" max="10792" width="10.58203125" style="98" customWidth="1"/>
    <col min="10793" max="10793" width="14.33203125" style="98" customWidth="1"/>
    <col min="10794" max="10801" width="9.58203125" style="98" customWidth="1"/>
    <col min="10802" max="10802" width="10.58203125" style="98" customWidth="1"/>
    <col min="10803" max="10803" width="14.33203125" style="98" customWidth="1"/>
    <col min="10804" max="10811" width="9.58203125" style="98" customWidth="1"/>
    <col min="10812" max="10812" width="10.58203125" style="98" customWidth="1"/>
    <col min="10813" max="10813" width="17" style="98" customWidth="1"/>
    <col min="10814" max="10814" width="9.58203125" style="98" customWidth="1"/>
    <col min="10815" max="10817" width="10.08203125" style="98" customWidth="1"/>
    <col min="10818" max="10821" width="9.58203125" style="98" customWidth="1"/>
    <col min="10822" max="10822" width="10.58203125" style="98" customWidth="1"/>
    <col min="10823" max="10823" width="16.75" style="98" customWidth="1"/>
    <col min="10824" max="10824" width="9.58203125" style="98" customWidth="1"/>
    <col min="10825" max="10825" width="9.83203125" style="98" customWidth="1"/>
    <col min="10826" max="10831" width="9.58203125" style="98" customWidth="1"/>
    <col min="10832" max="10832" width="10.58203125" style="98" customWidth="1"/>
    <col min="10833" max="10833" width="12.33203125" style="98" customWidth="1"/>
    <col min="10834" max="11008" width="11.33203125" style="98"/>
    <col min="11009" max="11009" width="14.33203125" style="98" customWidth="1"/>
    <col min="11010" max="11017" width="9.58203125" style="98" customWidth="1"/>
    <col min="11018" max="11018" width="11.25" style="98" customWidth="1"/>
    <col min="11019" max="11019" width="14.33203125" style="98" customWidth="1"/>
    <col min="11020" max="11027" width="9.58203125" style="98" customWidth="1"/>
    <col min="11028" max="11028" width="10.58203125" style="98" customWidth="1"/>
    <col min="11029" max="11029" width="14.33203125" style="98" customWidth="1"/>
    <col min="11030" max="11037" width="9.58203125" style="98" customWidth="1"/>
    <col min="11038" max="11038" width="10.58203125" style="98" customWidth="1"/>
    <col min="11039" max="11039" width="14.33203125" style="98" customWidth="1"/>
    <col min="11040" max="11047" width="9.58203125" style="98" customWidth="1"/>
    <col min="11048" max="11048" width="10.58203125" style="98" customWidth="1"/>
    <col min="11049" max="11049" width="14.33203125" style="98" customWidth="1"/>
    <col min="11050" max="11057" width="9.58203125" style="98" customWidth="1"/>
    <col min="11058" max="11058" width="10.58203125" style="98" customWidth="1"/>
    <col min="11059" max="11059" width="14.33203125" style="98" customWidth="1"/>
    <col min="11060" max="11067" width="9.58203125" style="98" customWidth="1"/>
    <col min="11068" max="11068" width="10.58203125" style="98" customWidth="1"/>
    <col min="11069" max="11069" width="17" style="98" customWidth="1"/>
    <col min="11070" max="11070" width="9.58203125" style="98" customWidth="1"/>
    <col min="11071" max="11073" width="10.08203125" style="98" customWidth="1"/>
    <col min="11074" max="11077" width="9.58203125" style="98" customWidth="1"/>
    <col min="11078" max="11078" width="10.58203125" style="98" customWidth="1"/>
    <col min="11079" max="11079" width="16.75" style="98" customWidth="1"/>
    <col min="11080" max="11080" width="9.58203125" style="98" customWidth="1"/>
    <col min="11081" max="11081" width="9.83203125" style="98" customWidth="1"/>
    <col min="11082" max="11087" width="9.58203125" style="98" customWidth="1"/>
    <col min="11088" max="11088" width="10.58203125" style="98" customWidth="1"/>
    <col min="11089" max="11089" width="12.33203125" style="98" customWidth="1"/>
    <col min="11090" max="11264" width="11.33203125" style="98"/>
    <col min="11265" max="11265" width="14.33203125" style="98" customWidth="1"/>
    <col min="11266" max="11273" width="9.58203125" style="98" customWidth="1"/>
    <col min="11274" max="11274" width="11.25" style="98" customWidth="1"/>
    <col min="11275" max="11275" width="14.33203125" style="98" customWidth="1"/>
    <col min="11276" max="11283" width="9.58203125" style="98" customWidth="1"/>
    <col min="11284" max="11284" width="10.58203125" style="98" customWidth="1"/>
    <col min="11285" max="11285" width="14.33203125" style="98" customWidth="1"/>
    <col min="11286" max="11293" width="9.58203125" style="98" customWidth="1"/>
    <col min="11294" max="11294" width="10.58203125" style="98" customWidth="1"/>
    <col min="11295" max="11295" width="14.33203125" style="98" customWidth="1"/>
    <col min="11296" max="11303" width="9.58203125" style="98" customWidth="1"/>
    <col min="11304" max="11304" width="10.58203125" style="98" customWidth="1"/>
    <col min="11305" max="11305" width="14.33203125" style="98" customWidth="1"/>
    <col min="11306" max="11313" width="9.58203125" style="98" customWidth="1"/>
    <col min="11314" max="11314" width="10.58203125" style="98" customWidth="1"/>
    <col min="11315" max="11315" width="14.33203125" style="98" customWidth="1"/>
    <col min="11316" max="11323" width="9.58203125" style="98" customWidth="1"/>
    <col min="11324" max="11324" width="10.58203125" style="98" customWidth="1"/>
    <col min="11325" max="11325" width="17" style="98" customWidth="1"/>
    <col min="11326" max="11326" width="9.58203125" style="98" customWidth="1"/>
    <col min="11327" max="11329" width="10.08203125" style="98" customWidth="1"/>
    <col min="11330" max="11333" width="9.58203125" style="98" customWidth="1"/>
    <col min="11334" max="11334" width="10.58203125" style="98" customWidth="1"/>
    <col min="11335" max="11335" width="16.75" style="98" customWidth="1"/>
    <col min="11336" max="11336" width="9.58203125" style="98" customWidth="1"/>
    <col min="11337" max="11337" width="9.83203125" style="98" customWidth="1"/>
    <col min="11338" max="11343" width="9.58203125" style="98" customWidth="1"/>
    <col min="11344" max="11344" width="10.58203125" style="98" customWidth="1"/>
    <col min="11345" max="11345" width="12.33203125" style="98" customWidth="1"/>
    <col min="11346" max="11520" width="11.33203125" style="98"/>
    <col min="11521" max="11521" width="14.33203125" style="98" customWidth="1"/>
    <col min="11522" max="11529" width="9.58203125" style="98" customWidth="1"/>
    <col min="11530" max="11530" width="11.25" style="98" customWidth="1"/>
    <col min="11531" max="11531" width="14.33203125" style="98" customWidth="1"/>
    <col min="11532" max="11539" width="9.58203125" style="98" customWidth="1"/>
    <col min="11540" max="11540" width="10.58203125" style="98" customWidth="1"/>
    <col min="11541" max="11541" width="14.33203125" style="98" customWidth="1"/>
    <col min="11542" max="11549" width="9.58203125" style="98" customWidth="1"/>
    <col min="11550" max="11550" width="10.58203125" style="98" customWidth="1"/>
    <col min="11551" max="11551" width="14.33203125" style="98" customWidth="1"/>
    <col min="11552" max="11559" width="9.58203125" style="98" customWidth="1"/>
    <col min="11560" max="11560" width="10.58203125" style="98" customWidth="1"/>
    <col min="11561" max="11561" width="14.33203125" style="98" customWidth="1"/>
    <col min="11562" max="11569" width="9.58203125" style="98" customWidth="1"/>
    <col min="11570" max="11570" width="10.58203125" style="98" customWidth="1"/>
    <col min="11571" max="11571" width="14.33203125" style="98" customWidth="1"/>
    <col min="11572" max="11579" width="9.58203125" style="98" customWidth="1"/>
    <col min="11580" max="11580" width="10.58203125" style="98" customWidth="1"/>
    <col min="11581" max="11581" width="17" style="98" customWidth="1"/>
    <col min="11582" max="11582" width="9.58203125" style="98" customWidth="1"/>
    <col min="11583" max="11585" width="10.08203125" style="98" customWidth="1"/>
    <col min="11586" max="11589" width="9.58203125" style="98" customWidth="1"/>
    <col min="11590" max="11590" width="10.58203125" style="98" customWidth="1"/>
    <col min="11591" max="11591" width="16.75" style="98" customWidth="1"/>
    <col min="11592" max="11592" width="9.58203125" style="98" customWidth="1"/>
    <col min="11593" max="11593" width="9.83203125" style="98" customWidth="1"/>
    <col min="11594" max="11599" width="9.58203125" style="98" customWidth="1"/>
    <col min="11600" max="11600" width="10.58203125" style="98" customWidth="1"/>
    <col min="11601" max="11601" width="12.33203125" style="98" customWidth="1"/>
    <col min="11602" max="11776" width="11.33203125" style="98"/>
    <col min="11777" max="11777" width="14.33203125" style="98" customWidth="1"/>
    <col min="11778" max="11785" width="9.58203125" style="98" customWidth="1"/>
    <col min="11786" max="11786" width="11.25" style="98" customWidth="1"/>
    <col min="11787" max="11787" width="14.33203125" style="98" customWidth="1"/>
    <col min="11788" max="11795" width="9.58203125" style="98" customWidth="1"/>
    <col min="11796" max="11796" width="10.58203125" style="98" customWidth="1"/>
    <col min="11797" max="11797" width="14.33203125" style="98" customWidth="1"/>
    <col min="11798" max="11805" width="9.58203125" style="98" customWidth="1"/>
    <col min="11806" max="11806" width="10.58203125" style="98" customWidth="1"/>
    <col min="11807" max="11807" width="14.33203125" style="98" customWidth="1"/>
    <col min="11808" max="11815" width="9.58203125" style="98" customWidth="1"/>
    <col min="11816" max="11816" width="10.58203125" style="98" customWidth="1"/>
    <col min="11817" max="11817" width="14.33203125" style="98" customWidth="1"/>
    <col min="11818" max="11825" width="9.58203125" style="98" customWidth="1"/>
    <col min="11826" max="11826" width="10.58203125" style="98" customWidth="1"/>
    <col min="11827" max="11827" width="14.33203125" style="98" customWidth="1"/>
    <col min="11828" max="11835" width="9.58203125" style="98" customWidth="1"/>
    <col min="11836" max="11836" width="10.58203125" style="98" customWidth="1"/>
    <col min="11837" max="11837" width="17" style="98" customWidth="1"/>
    <col min="11838" max="11838" width="9.58203125" style="98" customWidth="1"/>
    <col min="11839" max="11841" width="10.08203125" style="98" customWidth="1"/>
    <col min="11842" max="11845" width="9.58203125" style="98" customWidth="1"/>
    <col min="11846" max="11846" width="10.58203125" style="98" customWidth="1"/>
    <col min="11847" max="11847" width="16.75" style="98" customWidth="1"/>
    <col min="11848" max="11848" width="9.58203125" style="98" customWidth="1"/>
    <col min="11849" max="11849" width="9.83203125" style="98" customWidth="1"/>
    <col min="11850" max="11855" width="9.58203125" style="98" customWidth="1"/>
    <col min="11856" max="11856" width="10.58203125" style="98" customWidth="1"/>
    <col min="11857" max="11857" width="12.33203125" style="98" customWidth="1"/>
    <col min="11858" max="12032" width="11.33203125" style="98"/>
    <col min="12033" max="12033" width="14.33203125" style="98" customWidth="1"/>
    <col min="12034" max="12041" width="9.58203125" style="98" customWidth="1"/>
    <col min="12042" max="12042" width="11.25" style="98" customWidth="1"/>
    <col min="12043" max="12043" width="14.33203125" style="98" customWidth="1"/>
    <col min="12044" max="12051" width="9.58203125" style="98" customWidth="1"/>
    <col min="12052" max="12052" width="10.58203125" style="98" customWidth="1"/>
    <col min="12053" max="12053" width="14.33203125" style="98" customWidth="1"/>
    <col min="12054" max="12061" width="9.58203125" style="98" customWidth="1"/>
    <col min="12062" max="12062" width="10.58203125" style="98" customWidth="1"/>
    <col min="12063" max="12063" width="14.33203125" style="98" customWidth="1"/>
    <col min="12064" max="12071" width="9.58203125" style="98" customWidth="1"/>
    <col min="12072" max="12072" width="10.58203125" style="98" customWidth="1"/>
    <col min="12073" max="12073" width="14.33203125" style="98" customWidth="1"/>
    <col min="12074" max="12081" width="9.58203125" style="98" customWidth="1"/>
    <col min="12082" max="12082" width="10.58203125" style="98" customWidth="1"/>
    <col min="12083" max="12083" width="14.33203125" style="98" customWidth="1"/>
    <col min="12084" max="12091" width="9.58203125" style="98" customWidth="1"/>
    <col min="12092" max="12092" width="10.58203125" style="98" customWidth="1"/>
    <col min="12093" max="12093" width="17" style="98" customWidth="1"/>
    <col min="12094" max="12094" width="9.58203125" style="98" customWidth="1"/>
    <col min="12095" max="12097" width="10.08203125" style="98" customWidth="1"/>
    <col min="12098" max="12101" width="9.58203125" style="98" customWidth="1"/>
    <col min="12102" max="12102" width="10.58203125" style="98" customWidth="1"/>
    <col min="12103" max="12103" width="16.75" style="98" customWidth="1"/>
    <col min="12104" max="12104" width="9.58203125" style="98" customWidth="1"/>
    <col min="12105" max="12105" width="9.83203125" style="98" customWidth="1"/>
    <col min="12106" max="12111" width="9.58203125" style="98" customWidth="1"/>
    <col min="12112" max="12112" width="10.58203125" style="98" customWidth="1"/>
    <col min="12113" max="12113" width="12.33203125" style="98" customWidth="1"/>
    <col min="12114" max="12288" width="11.33203125" style="98"/>
    <col min="12289" max="12289" width="14.33203125" style="98" customWidth="1"/>
    <col min="12290" max="12297" width="9.58203125" style="98" customWidth="1"/>
    <col min="12298" max="12298" width="11.25" style="98" customWidth="1"/>
    <col min="12299" max="12299" width="14.33203125" style="98" customWidth="1"/>
    <col min="12300" max="12307" width="9.58203125" style="98" customWidth="1"/>
    <col min="12308" max="12308" width="10.58203125" style="98" customWidth="1"/>
    <col min="12309" max="12309" width="14.33203125" style="98" customWidth="1"/>
    <col min="12310" max="12317" width="9.58203125" style="98" customWidth="1"/>
    <col min="12318" max="12318" width="10.58203125" style="98" customWidth="1"/>
    <col min="12319" max="12319" width="14.33203125" style="98" customWidth="1"/>
    <col min="12320" max="12327" width="9.58203125" style="98" customWidth="1"/>
    <col min="12328" max="12328" width="10.58203125" style="98" customWidth="1"/>
    <col min="12329" max="12329" width="14.33203125" style="98" customWidth="1"/>
    <col min="12330" max="12337" width="9.58203125" style="98" customWidth="1"/>
    <col min="12338" max="12338" width="10.58203125" style="98" customWidth="1"/>
    <col min="12339" max="12339" width="14.33203125" style="98" customWidth="1"/>
    <col min="12340" max="12347" width="9.58203125" style="98" customWidth="1"/>
    <col min="12348" max="12348" width="10.58203125" style="98" customWidth="1"/>
    <col min="12349" max="12349" width="17" style="98" customWidth="1"/>
    <col min="12350" max="12350" width="9.58203125" style="98" customWidth="1"/>
    <col min="12351" max="12353" width="10.08203125" style="98" customWidth="1"/>
    <col min="12354" max="12357" width="9.58203125" style="98" customWidth="1"/>
    <col min="12358" max="12358" width="10.58203125" style="98" customWidth="1"/>
    <col min="12359" max="12359" width="16.75" style="98" customWidth="1"/>
    <col min="12360" max="12360" width="9.58203125" style="98" customWidth="1"/>
    <col min="12361" max="12361" width="9.83203125" style="98" customWidth="1"/>
    <col min="12362" max="12367" width="9.58203125" style="98" customWidth="1"/>
    <col min="12368" max="12368" width="10.58203125" style="98" customWidth="1"/>
    <col min="12369" max="12369" width="12.33203125" style="98" customWidth="1"/>
    <col min="12370" max="12544" width="11.33203125" style="98"/>
    <col min="12545" max="12545" width="14.33203125" style="98" customWidth="1"/>
    <col min="12546" max="12553" width="9.58203125" style="98" customWidth="1"/>
    <col min="12554" max="12554" width="11.25" style="98" customWidth="1"/>
    <col min="12555" max="12555" width="14.33203125" style="98" customWidth="1"/>
    <col min="12556" max="12563" width="9.58203125" style="98" customWidth="1"/>
    <col min="12564" max="12564" width="10.58203125" style="98" customWidth="1"/>
    <col min="12565" max="12565" width="14.33203125" style="98" customWidth="1"/>
    <col min="12566" max="12573" width="9.58203125" style="98" customWidth="1"/>
    <col min="12574" max="12574" width="10.58203125" style="98" customWidth="1"/>
    <col min="12575" max="12575" width="14.33203125" style="98" customWidth="1"/>
    <col min="12576" max="12583" width="9.58203125" style="98" customWidth="1"/>
    <col min="12584" max="12584" width="10.58203125" style="98" customWidth="1"/>
    <col min="12585" max="12585" width="14.33203125" style="98" customWidth="1"/>
    <col min="12586" max="12593" width="9.58203125" style="98" customWidth="1"/>
    <col min="12594" max="12594" width="10.58203125" style="98" customWidth="1"/>
    <col min="12595" max="12595" width="14.33203125" style="98" customWidth="1"/>
    <col min="12596" max="12603" width="9.58203125" style="98" customWidth="1"/>
    <col min="12604" max="12604" width="10.58203125" style="98" customWidth="1"/>
    <col min="12605" max="12605" width="17" style="98" customWidth="1"/>
    <col min="12606" max="12606" width="9.58203125" style="98" customWidth="1"/>
    <col min="12607" max="12609" width="10.08203125" style="98" customWidth="1"/>
    <col min="12610" max="12613" width="9.58203125" style="98" customWidth="1"/>
    <col min="12614" max="12614" width="10.58203125" style="98" customWidth="1"/>
    <col min="12615" max="12615" width="16.75" style="98" customWidth="1"/>
    <col min="12616" max="12616" width="9.58203125" style="98" customWidth="1"/>
    <col min="12617" max="12617" width="9.83203125" style="98" customWidth="1"/>
    <col min="12618" max="12623" width="9.58203125" style="98" customWidth="1"/>
    <col min="12624" max="12624" width="10.58203125" style="98" customWidth="1"/>
    <col min="12625" max="12625" width="12.33203125" style="98" customWidth="1"/>
    <col min="12626" max="12800" width="11.33203125" style="98"/>
    <col min="12801" max="12801" width="14.33203125" style="98" customWidth="1"/>
    <col min="12802" max="12809" width="9.58203125" style="98" customWidth="1"/>
    <col min="12810" max="12810" width="11.25" style="98" customWidth="1"/>
    <col min="12811" max="12811" width="14.33203125" style="98" customWidth="1"/>
    <col min="12812" max="12819" width="9.58203125" style="98" customWidth="1"/>
    <col min="12820" max="12820" width="10.58203125" style="98" customWidth="1"/>
    <col min="12821" max="12821" width="14.33203125" style="98" customWidth="1"/>
    <col min="12822" max="12829" width="9.58203125" style="98" customWidth="1"/>
    <col min="12830" max="12830" width="10.58203125" style="98" customWidth="1"/>
    <col min="12831" max="12831" width="14.33203125" style="98" customWidth="1"/>
    <col min="12832" max="12839" width="9.58203125" style="98" customWidth="1"/>
    <col min="12840" max="12840" width="10.58203125" style="98" customWidth="1"/>
    <col min="12841" max="12841" width="14.33203125" style="98" customWidth="1"/>
    <col min="12842" max="12849" width="9.58203125" style="98" customWidth="1"/>
    <col min="12850" max="12850" width="10.58203125" style="98" customWidth="1"/>
    <col min="12851" max="12851" width="14.33203125" style="98" customWidth="1"/>
    <col min="12852" max="12859" width="9.58203125" style="98" customWidth="1"/>
    <col min="12860" max="12860" width="10.58203125" style="98" customWidth="1"/>
    <col min="12861" max="12861" width="17" style="98" customWidth="1"/>
    <col min="12862" max="12862" width="9.58203125" style="98" customWidth="1"/>
    <col min="12863" max="12865" width="10.08203125" style="98" customWidth="1"/>
    <col min="12866" max="12869" width="9.58203125" style="98" customWidth="1"/>
    <col min="12870" max="12870" width="10.58203125" style="98" customWidth="1"/>
    <col min="12871" max="12871" width="16.75" style="98" customWidth="1"/>
    <col min="12872" max="12872" width="9.58203125" style="98" customWidth="1"/>
    <col min="12873" max="12873" width="9.83203125" style="98" customWidth="1"/>
    <col min="12874" max="12879" width="9.58203125" style="98" customWidth="1"/>
    <col min="12880" max="12880" width="10.58203125" style="98" customWidth="1"/>
    <col min="12881" max="12881" width="12.33203125" style="98" customWidth="1"/>
    <col min="12882" max="13056" width="11.33203125" style="98"/>
    <col min="13057" max="13057" width="14.33203125" style="98" customWidth="1"/>
    <col min="13058" max="13065" width="9.58203125" style="98" customWidth="1"/>
    <col min="13066" max="13066" width="11.25" style="98" customWidth="1"/>
    <col min="13067" max="13067" width="14.33203125" style="98" customWidth="1"/>
    <col min="13068" max="13075" width="9.58203125" style="98" customWidth="1"/>
    <col min="13076" max="13076" width="10.58203125" style="98" customWidth="1"/>
    <col min="13077" max="13077" width="14.33203125" style="98" customWidth="1"/>
    <col min="13078" max="13085" width="9.58203125" style="98" customWidth="1"/>
    <col min="13086" max="13086" width="10.58203125" style="98" customWidth="1"/>
    <col min="13087" max="13087" width="14.33203125" style="98" customWidth="1"/>
    <col min="13088" max="13095" width="9.58203125" style="98" customWidth="1"/>
    <col min="13096" max="13096" width="10.58203125" style="98" customWidth="1"/>
    <col min="13097" max="13097" width="14.33203125" style="98" customWidth="1"/>
    <col min="13098" max="13105" width="9.58203125" style="98" customWidth="1"/>
    <col min="13106" max="13106" width="10.58203125" style="98" customWidth="1"/>
    <col min="13107" max="13107" width="14.33203125" style="98" customWidth="1"/>
    <col min="13108" max="13115" width="9.58203125" style="98" customWidth="1"/>
    <col min="13116" max="13116" width="10.58203125" style="98" customWidth="1"/>
    <col min="13117" max="13117" width="17" style="98" customWidth="1"/>
    <col min="13118" max="13118" width="9.58203125" style="98" customWidth="1"/>
    <col min="13119" max="13121" width="10.08203125" style="98" customWidth="1"/>
    <col min="13122" max="13125" width="9.58203125" style="98" customWidth="1"/>
    <col min="13126" max="13126" width="10.58203125" style="98" customWidth="1"/>
    <col min="13127" max="13127" width="16.75" style="98" customWidth="1"/>
    <col min="13128" max="13128" width="9.58203125" style="98" customWidth="1"/>
    <col min="13129" max="13129" width="9.83203125" style="98" customWidth="1"/>
    <col min="13130" max="13135" width="9.58203125" style="98" customWidth="1"/>
    <col min="13136" max="13136" width="10.58203125" style="98" customWidth="1"/>
    <col min="13137" max="13137" width="12.33203125" style="98" customWidth="1"/>
    <col min="13138" max="13312" width="11.33203125" style="98"/>
    <col min="13313" max="13313" width="14.33203125" style="98" customWidth="1"/>
    <col min="13314" max="13321" width="9.58203125" style="98" customWidth="1"/>
    <col min="13322" max="13322" width="11.25" style="98" customWidth="1"/>
    <col min="13323" max="13323" width="14.33203125" style="98" customWidth="1"/>
    <col min="13324" max="13331" width="9.58203125" style="98" customWidth="1"/>
    <col min="13332" max="13332" width="10.58203125" style="98" customWidth="1"/>
    <col min="13333" max="13333" width="14.33203125" style="98" customWidth="1"/>
    <col min="13334" max="13341" width="9.58203125" style="98" customWidth="1"/>
    <col min="13342" max="13342" width="10.58203125" style="98" customWidth="1"/>
    <col min="13343" max="13343" width="14.33203125" style="98" customWidth="1"/>
    <col min="13344" max="13351" width="9.58203125" style="98" customWidth="1"/>
    <col min="13352" max="13352" width="10.58203125" style="98" customWidth="1"/>
    <col min="13353" max="13353" width="14.33203125" style="98" customWidth="1"/>
    <col min="13354" max="13361" width="9.58203125" style="98" customWidth="1"/>
    <col min="13362" max="13362" width="10.58203125" style="98" customWidth="1"/>
    <col min="13363" max="13363" width="14.33203125" style="98" customWidth="1"/>
    <col min="13364" max="13371" width="9.58203125" style="98" customWidth="1"/>
    <col min="13372" max="13372" width="10.58203125" style="98" customWidth="1"/>
    <col min="13373" max="13373" width="17" style="98" customWidth="1"/>
    <col min="13374" max="13374" width="9.58203125" style="98" customWidth="1"/>
    <col min="13375" max="13377" width="10.08203125" style="98" customWidth="1"/>
    <col min="13378" max="13381" width="9.58203125" style="98" customWidth="1"/>
    <col min="13382" max="13382" width="10.58203125" style="98" customWidth="1"/>
    <col min="13383" max="13383" width="16.75" style="98" customWidth="1"/>
    <col min="13384" max="13384" width="9.58203125" style="98" customWidth="1"/>
    <col min="13385" max="13385" width="9.83203125" style="98" customWidth="1"/>
    <col min="13386" max="13391" width="9.58203125" style="98" customWidth="1"/>
    <col min="13392" max="13392" width="10.58203125" style="98" customWidth="1"/>
    <col min="13393" max="13393" width="12.33203125" style="98" customWidth="1"/>
    <col min="13394" max="13568" width="11.33203125" style="98"/>
    <col min="13569" max="13569" width="14.33203125" style="98" customWidth="1"/>
    <col min="13570" max="13577" width="9.58203125" style="98" customWidth="1"/>
    <col min="13578" max="13578" width="11.25" style="98" customWidth="1"/>
    <col min="13579" max="13579" width="14.33203125" style="98" customWidth="1"/>
    <col min="13580" max="13587" width="9.58203125" style="98" customWidth="1"/>
    <col min="13588" max="13588" width="10.58203125" style="98" customWidth="1"/>
    <col min="13589" max="13589" width="14.33203125" style="98" customWidth="1"/>
    <col min="13590" max="13597" width="9.58203125" style="98" customWidth="1"/>
    <col min="13598" max="13598" width="10.58203125" style="98" customWidth="1"/>
    <col min="13599" max="13599" width="14.33203125" style="98" customWidth="1"/>
    <col min="13600" max="13607" width="9.58203125" style="98" customWidth="1"/>
    <col min="13608" max="13608" width="10.58203125" style="98" customWidth="1"/>
    <col min="13609" max="13609" width="14.33203125" style="98" customWidth="1"/>
    <col min="13610" max="13617" width="9.58203125" style="98" customWidth="1"/>
    <col min="13618" max="13618" width="10.58203125" style="98" customWidth="1"/>
    <col min="13619" max="13619" width="14.33203125" style="98" customWidth="1"/>
    <col min="13620" max="13627" width="9.58203125" style="98" customWidth="1"/>
    <col min="13628" max="13628" width="10.58203125" style="98" customWidth="1"/>
    <col min="13629" max="13629" width="17" style="98" customWidth="1"/>
    <col min="13630" max="13630" width="9.58203125" style="98" customWidth="1"/>
    <col min="13631" max="13633" width="10.08203125" style="98" customWidth="1"/>
    <col min="13634" max="13637" width="9.58203125" style="98" customWidth="1"/>
    <col min="13638" max="13638" width="10.58203125" style="98" customWidth="1"/>
    <col min="13639" max="13639" width="16.75" style="98" customWidth="1"/>
    <col min="13640" max="13640" width="9.58203125" style="98" customWidth="1"/>
    <col min="13641" max="13641" width="9.83203125" style="98" customWidth="1"/>
    <col min="13642" max="13647" width="9.58203125" style="98" customWidth="1"/>
    <col min="13648" max="13648" width="10.58203125" style="98" customWidth="1"/>
    <col min="13649" max="13649" width="12.33203125" style="98" customWidth="1"/>
    <col min="13650" max="13824" width="11.33203125" style="98"/>
    <col min="13825" max="13825" width="14.33203125" style="98" customWidth="1"/>
    <col min="13826" max="13833" width="9.58203125" style="98" customWidth="1"/>
    <col min="13834" max="13834" width="11.25" style="98" customWidth="1"/>
    <col min="13835" max="13835" width="14.33203125" style="98" customWidth="1"/>
    <col min="13836" max="13843" width="9.58203125" style="98" customWidth="1"/>
    <col min="13844" max="13844" width="10.58203125" style="98" customWidth="1"/>
    <col min="13845" max="13845" width="14.33203125" style="98" customWidth="1"/>
    <col min="13846" max="13853" width="9.58203125" style="98" customWidth="1"/>
    <col min="13854" max="13854" width="10.58203125" style="98" customWidth="1"/>
    <col min="13855" max="13855" width="14.33203125" style="98" customWidth="1"/>
    <col min="13856" max="13863" width="9.58203125" style="98" customWidth="1"/>
    <col min="13864" max="13864" width="10.58203125" style="98" customWidth="1"/>
    <col min="13865" max="13865" width="14.33203125" style="98" customWidth="1"/>
    <col min="13866" max="13873" width="9.58203125" style="98" customWidth="1"/>
    <col min="13874" max="13874" width="10.58203125" style="98" customWidth="1"/>
    <col min="13875" max="13875" width="14.33203125" style="98" customWidth="1"/>
    <col min="13876" max="13883" width="9.58203125" style="98" customWidth="1"/>
    <col min="13884" max="13884" width="10.58203125" style="98" customWidth="1"/>
    <col min="13885" max="13885" width="17" style="98" customWidth="1"/>
    <col min="13886" max="13886" width="9.58203125" style="98" customWidth="1"/>
    <col min="13887" max="13889" width="10.08203125" style="98" customWidth="1"/>
    <col min="13890" max="13893" width="9.58203125" style="98" customWidth="1"/>
    <col min="13894" max="13894" width="10.58203125" style="98" customWidth="1"/>
    <col min="13895" max="13895" width="16.75" style="98" customWidth="1"/>
    <col min="13896" max="13896" width="9.58203125" style="98" customWidth="1"/>
    <col min="13897" max="13897" width="9.83203125" style="98" customWidth="1"/>
    <col min="13898" max="13903" width="9.58203125" style="98" customWidth="1"/>
    <col min="13904" max="13904" width="10.58203125" style="98" customWidth="1"/>
    <col min="13905" max="13905" width="12.33203125" style="98" customWidth="1"/>
    <col min="13906" max="14080" width="11.33203125" style="98"/>
    <col min="14081" max="14081" width="14.33203125" style="98" customWidth="1"/>
    <col min="14082" max="14089" width="9.58203125" style="98" customWidth="1"/>
    <col min="14090" max="14090" width="11.25" style="98" customWidth="1"/>
    <col min="14091" max="14091" width="14.33203125" style="98" customWidth="1"/>
    <col min="14092" max="14099" width="9.58203125" style="98" customWidth="1"/>
    <col min="14100" max="14100" width="10.58203125" style="98" customWidth="1"/>
    <col min="14101" max="14101" width="14.33203125" style="98" customWidth="1"/>
    <col min="14102" max="14109" width="9.58203125" style="98" customWidth="1"/>
    <col min="14110" max="14110" width="10.58203125" style="98" customWidth="1"/>
    <col min="14111" max="14111" width="14.33203125" style="98" customWidth="1"/>
    <col min="14112" max="14119" width="9.58203125" style="98" customWidth="1"/>
    <col min="14120" max="14120" width="10.58203125" style="98" customWidth="1"/>
    <col min="14121" max="14121" width="14.33203125" style="98" customWidth="1"/>
    <col min="14122" max="14129" width="9.58203125" style="98" customWidth="1"/>
    <col min="14130" max="14130" width="10.58203125" style="98" customWidth="1"/>
    <col min="14131" max="14131" width="14.33203125" style="98" customWidth="1"/>
    <col min="14132" max="14139" width="9.58203125" style="98" customWidth="1"/>
    <col min="14140" max="14140" width="10.58203125" style="98" customWidth="1"/>
    <col min="14141" max="14141" width="17" style="98" customWidth="1"/>
    <col min="14142" max="14142" width="9.58203125" style="98" customWidth="1"/>
    <col min="14143" max="14145" width="10.08203125" style="98" customWidth="1"/>
    <col min="14146" max="14149" width="9.58203125" style="98" customWidth="1"/>
    <col min="14150" max="14150" width="10.58203125" style="98" customWidth="1"/>
    <col min="14151" max="14151" width="16.75" style="98" customWidth="1"/>
    <col min="14152" max="14152" width="9.58203125" style="98" customWidth="1"/>
    <col min="14153" max="14153" width="9.83203125" style="98" customWidth="1"/>
    <col min="14154" max="14159" width="9.58203125" style="98" customWidth="1"/>
    <col min="14160" max="14160" width="10.58203125" style="98" customWidth="1"/>
    <col min="14161" max="14161" width="12.33203125" style="98" customWidth="1"/>
    <col min="14162" max="14336" width="11.33203125" style="98"/>
    <col min="14337" max="14337" width="14.33203125" style="98" customWidth="1"/>
    <col min="14338" max="14345" width="9.58203125" style="98" customWidth="1"/>
    <col min="14346" max="14346" width="11.25" style="98" customWidth="1"/>
    <col min="14347" max="14347" width="14.33203125" style="98" customWidth="1"/>
    <col min="14348" max="14355" width="9.58203125" style="98" customWidth="1"/>
    <col min="14356" max="14356" width="10.58203125" style="98" customWidth="1"/>
    <col min="14357" max="14357" width="14.33203125" style="98" customWidth="1"/>
    <col min="14358" max="14365" width="9.58203125" style="98" customWidth="1"/>
    <col min="14366" max="14366" width="10.58203125" style="98" customWidth="1"/>
    <col min="14367" max="14367" width="14.33203125" style="98" customWidth="1"/>
    <col min="14368" max="14375" width="9.58203125" style="98" customWidth="1"/>
    <col min="14376" max="14376" width="10.58203125" style="98" customWidth="1"/>
    <col min="14377" max="14377" width="14.33203125" style="98" customWidth="1"/>
    <col min="14378" max="14385" width="9.58203125" style="98" customWidth="1"/>
    <col min="14386" max="14386" width="10.58203125" style="98" customWidth="1"/>
    <col min="14387" max="14387" width="14.33203125" style="98" customWidth="1"/>
    <col min="14388" max="14395" width="9.58203125" style="98" customWidth="1"/>
    <col min="14396" max="14396" width="10.58203125" style="98" customWidth="1"/>
    <col min="14397" max="14397" width="17" style="98" customWidth="1"/>
    <col min="14398" max="14398" width="9.58203125" style="98" customWidth="1"/>
    <col min="14399" max="14401" width="10.08203125" style="98" customWidth="1"/>
    <col min="14402" max="14405" width="9.58203125" style="98" customWidth="1"/>
    <col min="14406" max="14406" width="10.58203125" style="98" customWidth="1"/>
    <col min="14407" max="14407" width="16.75" style="98" customWidth="1"/>
    <col min="14408" max="14408" width="9.58203125" style="98" customWidth="1"/>
    <col min="14409" max="14409" width="9.83203125" style="98" customWidth="1"/>
    <col min="14410" max="14415" width="9.58203125" style="98" customWidth="1"/>
    <col min="14416" max="14416" width="10.58203125" style="98" customWidth="1"/>
    <col min="14417" max="14417" width="12.33203125" style="98" customWidth="1"/>
    <col min="14418" max="14592" width="11.33203125" style="98"/>
    <col min="14593" max="14593" width="14.33203125" style="98" customWidth="1"/>
    <col min="14594" max="14601" width="9.58203125" style="98" customWidth="1"/>
    <col min="14602" max="14602" width="11.25" style="98" customWidth="1"/>
    <col min="14603" max="14603" width="14.33203125" style="98" customWidth="1"/>
    <col min="14604" max="14611" width="9.58203125" style="98" customWidth="1"/>
    <col min="14612" max="14612" width="10.58203125" style="98" customWidth="1"/>
    <col min="14613" max="14613" width="14.33203125" style="98" customWidth="1"/>
    <col min="14614" max="14621" width="9.58203125" style="98" customWidth="1"/>
    <col min="14622" max="14622" width="10.58203125" style="98" customWidth="1"/>
    <col min="14623" max="14623" width="14.33203125" style="98" customWidth="1"/>
    <col min="14624" max="14631" width="9.58203125" style="98" customWidth="1"/>
    <col min="14632" max="14632" width="10.58203125" style="98" customWidth="1"/>
    <col min="14633" max="14633" width="14.33203125" style="98" customWidth="1"/>
    <col min="14634" max="14641" width="9.58203125" style="98" customWidth="1"/>
    <col min="14642" max="14642" width="10.58203125" style="98" customWidth="1"/>
    <col min="14643" max="14643" width="14.33203125" style="98" customWidth="1"/>
    <col min="14644" max="14651" width="9.58203125" style="98" customWidth="1"/>
    <col min="14652" max="14652" width="10.58203125" style="98" customWidth="1"/>
    <col min="14653" max="14653" width="17" style="98" customWidth="1"/>
    <col min="14654" max="14654" width="9.58203125" style="98" customWidth="1"/>
    <col min="14655" max="14657" width="10.08203125" style="98" customWidth="1"/>
    <col min="14658" max="14661" width="9.58203125" style="98" customWidth="1"/>
    <col min="14662" max="14662" width="10.58203125" style="98" customWidth="1"/>
    <col min="14663" max="14663" width="16.75" style="98" customWidth="1"/>
    <col min="14664" max="14664" width="9.58203125" style="98" customWidth="1"/>
    <col min="14665" max="14665" width="9.83203125" style="98" customWidth="1"/>
    <col min="14666" max="14671" width="9.58203125" style="98" customWidth="1"/>
    <col min="14672" max="14672" width="10.58203125" style="98" customWidth="1"/>
    <col min="14673" max="14673" width="12.33203125" style="98" customWidth="1"/>
    <col min="14674" max="14848" width="11.33203125" style="98"/>
    <col min="14849" max="14849" width="14.33203125" style="98" customWidth="1"/>
    <col min="14850" max="14857" width="9.58203125" style="98" customWidth="1"/>
    <col min="14858" max="14858" width="11.25" style="98" customWidth="1"/>
    <col min="14859" max="14859" width="14.33203125" style="98" customWidth="1"/>
    <col min="14860" max="14867" width="9.58203125" style="98" customWidth="1"/>
    <col min="14868" max="14868" width="10.58203125" style="98" customWidth="1"/>
    <col min="14869" max="14869" width="14.33203125" style="98" customWidth="1"/>
    <col min="14870" max="14877" width="9.58203125" style="98" customWidth="1"/>
    <col min="14878" max="14878" width="10.58203125" style="98" customWidth="1"/>
    <col min="14879" max="14879" width="14.33203125" style="98" customWidth="1"/>
    <col min="14880" max="14887" width="9.58203125" style="98" customWidth="1"/>
    <col min="14888" max="14888" width="10.58203125" style="98" customWidth="1"/>
    <col min="14889" max="14889" width="14.33203125" style="98" customWidth="1"/>
    <col min="14890" max="14897" width="9.58203125" style="98" customWidth="1"/>
    <col min="14898" max="14898" width="10.58203125" style="98" customWidth="1"/>
    <col min="14899" max="14899" width="14.33203125" style="98" customWidth="1"/>
    <col min="14900" max="14907" width="9.58203125" style="98" customWidth="1"/>
    <col min="14908" max="14908" width="10.58203125" style="98" customWidth="1"/>
    <col min="14909" max="14909" width="17" style="98" customWidth="1"/>
    <col min="14910" max="14910" width="9.58203125" style="98" customWidth="1"/>
    <col min="14911" max="14913" width="10.08203125" style="98" customWidth="1"/>
    <col min="14914" max="14917" width="9.58203125" style="98" customWidth="1"/>
    <col min="14918" max="14918" width="10.58203125" style="98" customWidth="1"/>
    <col min="14919" max="14919" width="16.75" style="98" customWidth="1"/>
    <col min="14920" max="14920" width="9.58203125" style="98" customWidth="1"/>
    <col min="14921" max="14921" width="9.83203125" style="98" customWidth="1"/>
    <col min="14922" max="14927" width="9.58203125" style="98" customWidth="1"/>
    <col min="14928" max="14928" width="10.58203125" style="98" customWidth="1"/>
    <col min="14929" max="14929" width="12.33203125" style="98" customWidth="1"/>
    <col min="14930" max="15104" width="11.33203125" style="98"/>
    <col min="15105" max="15105" width="14.33203125" style="98" customWidth="1"/>
    <col min="15106" max="15113" width="9.58203125" style="98" customWidth="1"/>
    <col min="15114" max="15114" width="11.25" style="98" customWidth="1"/>
    <col min="15115" max="15115" width="14.33203125" style="98" customWidth="1"/>
    <col min="15116" max="15123" width="9.58203125" style="98" customWidth="1"/>
    <col min="15124" max="15124" width="10.58203125" style="98" customWidth="1"/>
    <col min="15125" max="15125" width="14.33203125" style="98" customWidth="1"/>
    <col min="15126" max="15133" width="9.58203125" style="98" customWidth="1"/>
    <col min="15134" max="15134" width="10.58203125" style="98" customWidth="1"/>
    <col min="15135" max="15135" width="14.33203125" style="98" customWidth="1"/>
    <col min="15136" max="15143" width="9.58203125" style="98" customWidth="1"/>
    <col min="15144" max="15144" width="10.58203125" style="98" customWidth="1"/>
    <col min="15145" max="15145" width="14.33203125" style="98" customWidth="1"/>
    <col min="15146" max="15153" width="9.58203125" style="98" customWidth="1"/>
    <col min="15154" max="15154" width="10.58203125" style="98" customWidth="1"/>
    <col min="15155" max="15155" width="14.33203125" style="98" customWidth="1"/>
    <col min="15156" max="15163" width="9.58203125" style="98" customWidth="1"/>
    <col min="15164" max="15164" width="10.58203125" style="98" customWidth="1"/>
    <col min="15165" max="15165" width="17" style="98" customWidth="1"/>
    <col min="15166" max="15166" width="9.58203125" style="98" customWidth="1"/>
    <col min="15167" max="15169" width="10.08203125" style="98" customWidth="1"/>
    <col min="15170" max="15173" width="9.58203125" style="98" customWidth="1"/>
    <col min="15174" max="15174" width="10.58203125" style="98" customWidth="1"/>
    <col min="15175" max="15175" width="16.75" style="98" customWidth="1"/>
    <col min="15176" max="15176" width="9.58203125" style="98" customWidth="1"/>
    <col min="15177" max="15177" width="9.83203125" style="98" customWidth="1"/>
    <col min="15178" max="15183" width="9.58203125" style="98" customWidth="1"/>
    <col min="15184" max="15184" width="10.58203125" style="98" customWidth="1"/>
    <col min="15185" max="15185" width="12.33203125" style="98" customWidth="1"/>
    <col min="15186" max="15360" width="11.33203125" style="98"/>
    <col min="15361" max="15361" width="14.33203125" style="98" customWidth="1"/>
    <col min="15362" max="15369" width="9.58203125" style="98" customWidth="1"/>
    <col min="15370" max="15370" width="11.25" style="98" customWidth="1"/>
    <col min="15371" max="15371" width="14.33203125" style="98" customWidth="1"/>
    <col min="15372" max="15379" width="9.58203125" style="98" customWidth="1"/>
    <col min="15380" max="15380" width="10.58203125" style="98" customWidth="1"/>
    <col min="15381" max="15381" width="14.33203125" style="98" customWidth="1"/>
    <col min="15382" max="15389" width="9.58203125" style="98" customWidth="1"/>
    <col min="15390" max="15390" width="10.58203125" style="98" customWidth="1"/>
    <col min="15391" max="15391" width="14.33203125" style="98" customWidth="1"/>
    <col min="15392" max="15399" width="9.58203125" style="98" customWidth="1"/>
    <col min="15400" max="15400" width="10.58203125" style="98" customWidth="1"/>
    <col min="15401" max="15401" width="14.33203125" style="98" customWidth="1"/>
    <col min="15402" max="15409" width="9.58203125" style="98" customWidth="1"/>
    <col min="15410" max="15410" width="10.58203125" style="98" customWidth="1"/>
    <col min="15411" max="15411" width="14.33203125" style="98" customWidth="1"/>
    <col min="15412" max="15419" width="9.58203125" style="98" customWidth="1"/>
    <col min="15420" max="15420" width="10.58203125" style="98" customWidth="1"/>
    <col min="15421" max="15421" width="17" style="98" customWidth="1"/>
    <col min="15422" max="15422" width="9.58203125" style="98" customWidth="1"/>
    <col min="15423" max="15425" width="10.08203125" style="98" customWidth="1"/>
    <col min="15426" max="15429" width="9.58203125" style="98" customWidth="1"/>
    <col min="15430" max="15430" width="10.58203125" style="98" customWidth="1"/>
    <col min="15431" max="15431" width="16.75" style="98" customWidth="1"/>
    <col min="15432" max="15432" width="9.58203125" style="98" customWidth="1"/>
    <col min="15433" max="15433" width="9.83203125" style="98" customWidth="1"/>
    <col min="15434" max="15439" width="9.58203125" style="98" customWidth="1"/>
    <col min="15440" max="15440" width="10.58203125" style="98" customWidth="1"/>
    <col min="15441" max="15441" width="12.33203125" style="98" customWidth="1"/>
    <col min="15442" max="15616" width="11.33203125" style="98"/>
    <col min="15617" max="15617" width="14.33203125" style="98" customWidth="1"/>
    <col min="15618" max="15625" width="9.58203125" style="98" customWidth="1"/>
    <col min="15626" max="15626" width="11.25" style="98" customWidth="1"/>
    <col min="15627" max="15627" width="14.33203125" style="98" customWidth="1"/>
    <col min="15628" max="15635" width="9.58203125" style="98" customWidth="1"/>
    <col min="15636" max="15636" width="10.58203125" style="98" customWidth="1"/>
    <col min="15637" max="15637" width="14.33203125" style="98" customWidth="1"/>
    <col min="15638" max="15645" width="9.58203125" style="98" customWidth="1"/>
    <col min="15646" max="15646" width="10.58203125" style="98" customWidth="1"/>
    <col min="15647" max="15647" width="14.33203125" style="98" customWidth="1"/>
    <col min="15648" max="15655" width="9.58203125" style="98" customWidth="1"/>
    <col min="15656" max="15656" width="10.58203125" style="98" customWidth="1"/>
    <col min="15657" max="15657" width="14.33203125" style="98" customWidth="1"/>
    <col min="15658" max="15665" width="9.58203125" style="98" customWidth="1"/>
    <col min="15666" max="15666" width="10.58203125" style="98" customWidth="1"/>
    <col min="15667" max="15667" width="14.33203125" style="98" customWidth="1"/>
    <col min="15668" max="15675" width="9.58203125" style="98" customWidth="1"/>
    <col min="15676" max="15676" width="10.58203125" style="98" customWidth="1"/>
    <col min="15677" max="15677" width="17" style="98" customWidth="1"/>
    <col min="15678" max="15678" width="9.58203125" style="98" customWidth="1"/>
    <col min="15679" max="15681" width="10.08203125" style="98" customWidth="1"/>
    <col min="15682" max="15685" width="9.58203125" style="98" customWidth="1"/>
    <col min="15686" max="15686" width="10.58203125" style="98" customWidth="1"/>
    <col min="15687" max="15687" width="16.75" style="98" customWidth="1"/>
    <col min="15688" max="15688" width="9.58203125" style="98" customWidth="1"/>
    <col min="15689" max="15689" width="9.83203125" style="98" customWidth="1"/>
    <col min="15690" max="15695" width="9.58203125" style="98" customWidth="1"/>
    <col min="15696" max="15696" width="10.58203125" style="98" customWidth="1"/>
    <col min="15697" max="15697" width="12.33203125" style="98" customWidth="1"/>
    <col min="15698" max="15872" width="11.33203125" style="98"/>
    <col min="15873" max="15873" width="14.33203125" style="98" customWidth="1"/>
    <col min="15874" max="15881" width="9.58203125" style="98" customWidth="1"/>
    <col min="15882" max="15882" width="11.25" style="98" customWidth="1"/>
    <col min="15883" max="15883" width="14.33203125" style="98" customWidth="1"/>
    <col min="15884" max="15891" width="9.58203125" style="98" customWidth="1"/>
    <col min="15892" max="15892" width="10.58203125" style="98" customWidth="1"/>
    <col min="15893" max="15893" width="14.33203125" style="98" customWidth="1"/>
    <col min="15894" max="15901" width="9.58203125" style="98" customWidth="1"/>
    <col min="15902" max="15902" width="10.58203125" style="98" customWidth="1"/>
    <col min="15903" max="15903" width="14.33203125" style="98" customWidth="1"/>
    <col min="15904" max="15911" width="9.58203125" style="98" customWidth="1"/>
    <col min="15912" max="15912" width="10.58203125" style="98" customWidth="1"/>
    <col min="15913" max="15913" width="14.33203125" style="98" customWidth="1"/>
    <col min="15914" max="15921" width="9.58203125" style="98" customWidth="1"/>
    <col min="15922" max="15922" width="10.58203125" style="98" customWidth="1"/>
    <col min="15923" max="15923" width="14.33203125" style="98" customWidth="1"/>
    <col min="15924" max="15931" width="9.58203125" style="98" customWidth="1"/>
    <col min="15932" max="15932" width="10.58203125" style="98" customWidth="1"/>
    <col min="15933" max="15933" width="17" style="98" customWidth="1"/>
    <col min="15934" max="15934" width="9.58203125" style="98" customWidth="1"/>
    <col min="15935" max="15937" width="10.08203125" style="98" customWidth="1"/>
    <col min="15938" max="15941" width="9.58203125" style="98" customWidth="1"/>
    <col min="15942" max="15942" width="10.58203125" style="98" customWidth="1"/>
    <col min="15943" max="15943" width="16.75" style="98" customWidth="1"/>
    <col min="15944" max="15944" width="9.58203125" style="98" customWidth="1"/>
    <col min="15945" max="15945" width="9.83203125" style="98" customWidth="1"/>
    <col min="15946" max="15951" width="9.58203125" style="98" customWidth="1"/>
    <col min="15952" max="15952" width="10.58203125" style="98" customWidth="1"/>
    <col min="15953" max="15953" width="12.33203125" style="98" customWidth="1"/>
    <col min="15954" max="16128" width="11.33203125" style="98"/>
    <col min="16129" max="16129" width="14.33203125" style="98" customWidth="1"/>
    <col min="16130" max="16137" width="9.58203125" style="98" customWidth="1"/>
    <col min="16138" max="16138" width="11.25" style="98" customWidth="1"/>
    <col min="16139" max="16139" width="14.33203125" style="98" customWidth="1"/>
    <col min="16140" max="16147" width="9.58203125" style="98" customWidth="1"/>
    <col min="16148" max="16148" width="10.58203125" style="98" customWidth="1"/>
    <col min="16149" max="16149" width="14.33203125" style="98" customWidth="1"/>
    <col min="16150" max="16157" width="9.58203125" style="98" customWidth="1"/>
    <col min="16158" max="16158" width="10.58203125" style="98" customWidth="1"/>
    <col min="16159" max="16159" width="14.33203125" style="98" customWidth="1"/>
    <col min="16160" max="16167" width="9.58203125" style="98" customWidth="1"/>
    <col min="16168" max="16168" width="10.58203125" style="98" customWidth="1"/>
    <col min="16169" max="16169" width="14.33203125" style="98" customWidth="1"/>
    <col min="16170" max="16177" width="9.58203125" style="98" customWidth="1"/>
    <col min="16178" max="16178" width="10.58203125" style="98" customWidth="1"/>
    <col min="16179" max="16179" width="14.33203125" style="98" customWidth="1"/>
    <col min="16180" max="16187" width="9.58203125" style="98" customWidth="1"/>
    <col min="16188" max="16188" width="10.58203125" style="98" customWidth="1"/>
    <col min="16189" max="16189" width="17" style="98" customWidth="1"/>
    <col min="16190" max="16190" width="9.58203125" style="98" customWidth="1"/>
    <col min="16191" max="16193" width="10.08203125" style="98" customWidth="1"/>
    <col min="16194" max="16197" width="9.58203125" style="98" customWidth="1"/>
    <col min="16198" max="16198" width="10.58203125" style="98" customWidth="1"/>
    <col min="16199" max="16199" width="16.75" style="98" customWidth="1"/>
    <col min="16200" max="16200" width="9.58203125" style="98" customWidth="1"/>
    <col min="16201" max="16201" width="9.83203125" style="98" customWidth="1"/>
    <col min="16202" max="16207" width="9.58203125" style="98" customWidth="1"/>
    <col min="16208" max="16208" width="10.58203125" style="98" customWidth="1"/>
    <col min="16209" max="16209" width="12.33203125" style="98" customWidth="1"/>
    <col min="16210" max="16384" width="11.33203125" style="98"/>
  </cols>
  <sheetData>
    <row r="1" spans="1:84" s="60" customFormat="1" ht="18" customHeight="1">
      <c r="A1" s="38" t="s">
        <v>570</v>
      </c>
      <c r="E1" s="211"/>
      <c r="F1" s="211"/>
      <c r="G1" s="211"/>
      <c r="H1" s="211"/>
      <c r="I1" s="211"/>
      <c r="J1" s="284" t="s">
        <v>418</v>
      </c>
      <c r="K1" s="63"/>
      <c r="L1" s="63"/>
      <c r="M1" s="63"/>
      <c r="N1" s="63"/>
      <c r="O1" s="212"/>
      <c r="P1" s="212"/>
      <c r="T1" s="213"/>
      <c r="X1" s="211"/>
      <c r="Y1" s="211"/>
      <c r="Z1" s="211"/>
      <c r="AA1" s="211"/>
      <c r="AB1" s="211"/>
      <c r="AC1" s="211"/>
      <c r="AD1" s="211"/>
      <c r="AE1" s="63"/>
      <c r="AF1" s="63"/>
      <c r="AG1" s="63"/>
      <c r="AH1" s="63"/>
      <c r="AI1" s="63"/>
      <c r="AJ1" s="63"/>
      <c r="AN1" s="213"/>
      <c r="AR1" s="211"/>
      <c r="AS1" s="211"/>
      <c r="AT1" s="211"/>
      <c r="AU1" s="211"/>
      <c r="AV1" s="211"/>
      <c r="AW1" s="211"/>
      <c r="AX1" s="211"/>
      <c r="AY1" s="63"/>
      <c r="AZ1" s="63"/>
      <c r="BA1" s="63"/>
      <c r="BB1" s="63"/>
      <c r="BC1" s="63"/>
      <c r="BD1" s="63"/>
      <c r="BH1" s="213"/>
      <c r="BL1" s="211"/>
      <c r="BM1" s="211"/>
      <c r="BN1" s="211"/>
      <c r="BO1" s="211"/>
      <c r="BP1" s="211"/>
      <c r="BQ1" s="211"/>
      <c r="BR1" s="211"/>
      <c r="BS1" s="63"/>
      <c r="BT1" s="63"/>
      <c r="BU1" s="63"/>
      <c r="BV1" s="63"/>
      <c r="BW1" s="63"/>
      <c r="BX1" s="63"/>
      <c r="CB1" s="213"/>
      <c r="CC1" s="214"/>
      <c r="CD1" s="214"/>
      <c r="CE1" s="214"/>
      <c r="CF1" s="214"/>
    </row>
    <row r="2" spans="1:84" s="62" customFormat="1" ht="9.75" customHeight="1" thickBot="1">
      <c r="A2" s="61"/>
      <c r="B2" s="61"/>
      <c r="C2" s="61"/>
      <c r="D2" s="61"/>
      <c r="E2" s="61"/>
      <c r="F2" s="61"/>
      <c r="G2" s="61"/>
      <c r="H2" s="61"/>
      <c r="I2" s="61"/>
      <c r="J2" s="215"/>
      <c r="K2" s="61"/>
      <c r="L2" s="61"/>
      <c r="M2" s="61"/>
      <c r="N2" s="61"/>
      <c r="O2" s="61"/>
      <c r="P2" s="61"/>
      <c r="Q2" s="61"/>
      <c r="R2" s="61"/>
      <c r="S2" s="61"/>
      <c r="T2" s="215"/>
      <c r="U2" s="61"/>
      <c r="V2" s="61"/>
      <c r="W2" s="61"/>
      <c r="X2" s="61"/>
      <c r="Y2" s="61"/>
      <c r="Z2" s="61"/>
      <c r="AA2" s="61"/>
      <c r="AB2" s="61"/>
      <c r="AC2" s="61"/>
      <c r="AD2" s="215"/>
      <c r="AE2" s="61"/>
      <c r="AF2" s="61"/>
      <c r="AG2" s="61"/>
      <c r="AH2" s="61"/>
      <c r="AI2" s="61"/>
      <c r="AJ2" s="61"/>
      <c r="AK2" s="61"/>
      <c r="AL2" s="61"/>
      <c r="AM2" s="61"/>
      <c r="AN2" s="215"/>
      <c r="AO2" s="61"/>
      <c r="AP2" s="61"/>
      <c r="AQ2" s="61"/>
      <c r="AR2" s="61"/>
      <c r="AS2" s="61"/>
      <c r="AT2" s="61"/>
      <c r="AU2" s="61"/>
      <c r="AV2" s="61"/>
      <c r="AW2" s="61"/>
      <c r="AX2" s="215"/>
      <c r="AY2" s="61"/>
      <c r="AZ2" s="61"/>
      <c r="BA2" s="61"/>
      <c r="BB2" s="61"/>
      <c r="BC2" s="61"/>
      <c r="BD2" s="61"/>
      <c r="BE2" s="61"/>
      <c r="BF2" s="61"/>
      <c r="BG2" s="61"/>
      <c r="BH2" s="215"/>
    </row>
    <row r="3" spans="1:84" s="62" customFormat="1" ht="15" customHeight="1">
      <c r="A3" s="216"/>
      <c r="B3" s="265">
        <v>45200</v>
      </c>
      <c r="C3" s="266"/>
      <c r="D3" s="266"/>
      <c r="E3" s="267"/>
      <c r="F3" s="265">
        <v>45566</v>
      </c>
      <c r="G3" s="266"/>
      <c r="H3" s="266"/>
      <c r="I3" s="267"/>
      <c r="J3" s="217" t="s">
        <v>510</v>
      </c>
      <c r="K3" s="218"/>
      <c r="L3" s="265">
        <f>B3</f>
        <v>45200</v>
      </c>
      <c r="M3" s="266"/>
      <c r="N3" s="266"/>
      <c r="O3" s="267"/>
      <c r="P3" s="276">
        <f>F3</f>
        <v>45566</v>
      </c>
      <c r="Q3" s="277"/>
      <c r="R3" s="277"/>
      <c r="S3" s="278"/>
      <c r="T3" s="217" t="s">
        <v>510</v>
      </c>
      <c r="U3" s="218"/>
      <c r="V3" s="265">
        <f>L3</f>
        <v>45200</v>
      </c>
      <c r="W3" s="266"/>
      <c r="X3" s="266"/>
      <c r="Y3" s="267"/>
      <c r="Z3" s="276">
        <f>P3</f>
        <v>45566</v>
      </c>
      <c r="AA3" s="277"/>
      <c r="AB3" s="277"/>
      <c r="AC3" s="278"/>
      <c r="AD3" s="217" t="s">
        <v>510</v>
      </c>
      <c r="AE3" s="218"/>
      <c r="AF3" s="265">
        <f>V3</f>
        <v>45200</v>
      </c>
      <c r="AG3" s="266"/>
      <c r="AH3" s="266"/>
      <c r="AI3" s="267"/>
      <c r="AJ3" s="276">
        <f>Z3</f>
        <v>45566</v>
      </c>
      <c r="AK3" s="277"/>
      <c r="AL3" s="277"/>
      <c r="AM3" s="278"/>
      <c r="AN3" s="217" t="s">
        <v>510</v>
      </c>
      <c r="AO3" s="218"/>
      <c r="AP3" s="265">
        <f>AF3</f>
        <v>45200</v>
      </c>
      <c r="AQ3" s="266"/>
      <c r="AR3" s="266"/>
      <c r="AS3" s="267"/>
      <c r="AT3" s="276">
        <f>AJ3</f>
        <v>45566</v>
      </c>
      <c r="AU3" s="277"/>
      <c r="AV3" s="277"/>
      <c r="AW3" s="278"/>
      <c r="AX3" s="217" t="s">
        <v>510</v>
      </c>
      <c r="AY3" s="218"/>
      <c r="AZ3" s="265">
        <f>AP3</f>
        <v>45200</v>
      </c>
      <c r="BA3" s="266"/>
      <c r="BB3" s="266"/>
      <c r="BC3" s="267"/>
      <c r="BD3" s="276">
        <f>AT3</f>
        <v>45566</v>
      </c>
      <c r="BE3" s="277"/>
      <c r="BF3" s="277"/>
      <c r="BG3" s="278"/>
      <c r="BH3" s="217" t="s">
        <v>510</v>
      </c>
      <c r="BI3" s="218"/>
      <c r="BJ3" s="265">
        <f>AZ3</f>
        <v>45200</v>
      </c>
      <c r="BK3" s="266"/>
      <c r="BL3" s="266"/>
      <c r="BM3" s="267"/>
      <c r="BN3" s="276">
        <f>BD3</f>
        <v>45566</v>
      </c>
      <c r="BO3" s="277"/>
      <c r="BP3" s="277"/>
      <c r="BQ3" s="278"/>
      <c r="BR3" s="217" t="s">
        <v>510</v>
      </c>
      <c r="BS3" s="218"/>
      <c r="BT3" s="265">
        <f>BJ3</f>
        <v>45200</v>
      </c>
      <c r="BU3" s="266"/>
      <c r="BV3" s="266"/>
      <c r="BW3" s="267"/>
      <c r="BX3" s="276">
        <f>BN3</f>
        <v>45566</v>
      </c>
      <c r="BY3" s="277"/>
      <c r="BZ3" s="277"/>
      <c r="CA3" s="278"/>
      <c r="CB3" s="217" t="s">
        <v>510</v>
      </c>
    </row>
    <row r="4" spans="1:84" s="62" customFormat="1" ht="15" customHeight="1">
      <c r="A4" s="219" t="s">
        <v>150</v>
      </c>
      <c r="B4" s="263" t="s">
        <v>151</v>
      </c>
      <c r="C4" s="260" t="s">
        <v>511</v>
      </c>
      <c r="D4" s="261"/>
      <c r="E4" s="262"/>
      <c r="F4" s="263" t="s">
        <v>151</v>
      </c>
      <c r="G4" s="260" t="s">
        <v>511</v>
      </c>
      <c r="H4" s="261"/>
      <c r="I4" s="262"/>
      <c r="J4" s="220" t="s">
        <v>512</v>
      </c>
      <c r="K4" s="221" t="s">
        <v>150</v>
      </c>
      <c r="L4" s="263" t="s">
        <v>151</v>
      </c>
      <c r="M4" s="260" t="s">
        <v>511</v>
      </c>
      <c r="N4" s="261"/>
      <c r="O4" s="262"/>
      <c r="P4" s="263" t="s">
        <v>151</v>
      </c>
      <c r="Q4" s="260" t="s">
        <v>511</v>
      </c>
      <c r="R4" s="261"/>
      <c r="S4" s="262"/>
      <c r="T4" s="220" t="s">
        <v>512</v>
      </c>
      <c r="U4" s="221" t="s">
        <v>150</v>
      </c>
      <c r="V4" s="263" t="s">
        <v>151</v>
      </c>
      <c r="W4" s="260" t="s">
        <v>511</v>
      </c>
      <c r="X4" s="261"/>
      <c r="Y4" s="262"/>
      <c r="Z4" s="263" t="s">
        <v>151</v>
      </c>
      <c r="AA4" s="260" t="s">
        <v>511</v>
      </c>
      <c r="AB4" s="261"/>
      <c r="AC4" s="262"/>
      <c r="AD4" s="220" t="s">
        <v>512</v>
      </c>
      <c r="AE4" s="221" t="s">
        <v>150</v>
      </c>
      <c r="AF4" s="263" t="s">
        <v>151</v>
      </c>
      <c r="AG4" s="260" t="s">
        <v>511</v>
      </c>
      <c r="AH4" s="261"/>
      <c r="AI4" s="262"/>
      <c r="AJ4" s="263" t="s">
        <v>151</v>
      </c>
      <c r="AK4" s="260" t="s">
        <v>511</v>
      </c>
      <c r="AL4" s="261"/>
      <c r="AM4" s="262"/>
      <c r="AN4" s="220" t="s">
        <v>512</v>
      </c>
      <c r="AO4" s="221" t="s">
        <v>150</v>
      </c>
      <c r="AP4" s="263" t="s">
        <v>151</v>
      </c>
      <c r="AQ4" s="260" t="s">
        <v>511</v>
      </c>
      <c r="AR4" s="261"/>
      <c r="AS4" s="262"/>
      <c r="AT4" s="263" t="s">
        <v>151</v>
      </c>
      <c r="AU4" s="260" t="s">
        <v>511</v>
      </c>
      <c r="AV4" s="261"/>
      <c r="AW4" s="262"/>
      <c r="AX4" s="220" t="s">
        <v>512</v>
      </c>
      <c r="AY4" s="221" t="s">
        <v>150</v>
      </c>
      <c r="AZ4" s="263" t="s">
        <v>151</v>
      </c>
      <c r="BA4" s="260" t="s">
        <v>511</v>
      </c>
      <c r="BB4" s="261"/>
      <c r="BC4" s="262"/>
      <c r="BD4" s="263" t="s">
        <v>151</v>
      </c>
      <c r="BE4" s="260" t="s">
        <v>511</v>
      </c>
      <c r="BF4" s="261"/>
      <c r="BG4" s="262"/>
      <c r="BH4" s="220" t="s">
        <v>512</v>
      </c>
      <c r="BI4" s="221" t="s">
        <v>150</v>
      </c>
      <c r="BJ4" s="263" t="s">
        <v>151</v>
      </c>
      <c r="BK4" s="260" t="s">
        <v>511</v>
      </c>
      <c r="BL4" s="261"/>
      <c r="BM4" s="262"/>
      <c r="BN4" s="263" t="s">
        <v>151</v>
      </c>
      <c r="BO4" s="260" t="s">
        <v>511</v>
      </c>
      <c r="BP4" s="261"/>
      <c r="BQ4" s="262"/>
      <c r="BR4" s="220" t="s">
        <v>512</v>
      </c>
      <c r="BS4" s="221" t="s">
        <v>150</v>
      </c>
      <c r="BT4" s="263" t="s">
        <v>151</v>
      </c>
      <c r="BU4" s="260" t="s">
        <v>511</v>
      </c>
      <c r="BV4" s="261"/>
      <c r="BW4" s="262"/>
      <c r="BX4" s="263" t="s">
        <v>151</v>
      </c>
      <c r="BY4" s="260" t="s">
        <v>511</v>
      </c>
      <c r="BZ4" s="261"/>
      <c r="CA4" s="262"/>
      <c r="CB4" s="220" t="s">
        <v>512</v>
      </c>
    </row>
    <row r="5" spans="1:84" s="62" customFormat="1" ht="15" customHeight="1">
      <c r="A5" s="222"/>
      <c r="B5" s="264"/>
      <c r="C5" s="224" t="s">
        <v>513</v>
      </c>
      <c r="D5" s="224" t="s">
        <v>106</v>
      </c>
      <c r="E5" s="224" t="s">
        <v>107</v>
      </c>
      <c r="F5" s="264"/>
      <c r="G5" s="224" t="s">
        <v>513</v>
      </c>
      <c r="H5" s="224" t="s">
        <v>106</v>
      </c>
      <c r="I5" s="224" t="s">
        <v>107</v>
      </c>
      <c r="J5" s="225" t="s">
        <v>577</v>
      </c>
      <c r="K5" s="223"/>
      <c r="L5" s="264"/>
      <c r="M5" s="224" t="s">
        <v>513</v>
      </c>
      <c r="N5" s="224" t="s">
        <v>106</v>
      </c>
      <c r="O5" s="224" t="s">
        <v>107</v>
      </c>
      <c r="P5" s="264"/>
      <c r="Q5" s="224" t="s">
        <v>513</v>
      </c>
      <c r="R5" s="224" t="s">
        <v>106</v>
      </c>
      <c r="S5" s="224" t="s">
        <v>107</v>
      </c>
      <c r="T5" s="225" t="str">
        <f>J5</f>
        <v>R5～R6年</v>
      </c>
      <c r="U5" s="223"/>
      <c r="V5" s="264"/>
      <c r="W5" s="224" t="s">
        <v>513</v>
      </c>
      <c r="X5" s="224" t="s">
        <v>106</v>
      </c>
      <c r="Y5" s="224" t="s">
        <v>107</v>
      </c>
      <c r="Z5" s="264"/>
      <c r="AA5" s="224" t="s">
        <v>513</v>
      </c>
      <c r="AB5" s="224" t="s">
        <v>106</v>
      </c>
      <c r="AC5" s="224" t="s">
        <v>107</v>
      </c>
      <c r="AD5" s="225" t="str">
        <f>T5</f>
        <v>R5～R6年</v>
      </c>
      <c r="AE5" s="223"/>
      <c r="AF5" s="264"/>
      <c r="AG5" s="224" t="s">
        <v>513</v>
      </c>
      <c r="AH5" s="224" t="s">
        <v>106</v>
      </c>
      <c r="AI5" s="224" t="s">
        <v>107</v>
      </c>
      <c r="AJ5" s="264"/>
      <c r="AK5" s="224" t="s">
        <v>513</v>
      </c>
      <c r="AL5" s="224" t="s">
        <v>106</v>
      </c>
      <c r="AM5" s="224" t="s">
        <v>107</v>
      </c>
      <c r="AN5" s="225" t="str">
        <f>AD5</f>
        <v>R5～R6年</v>
      </c>
      <c r="AO5" s="223"/>
      <c r="AP5" s="264"/>
      <c r="AQ5" s="224" t="s">
        <v>513</v>
      </c>
      <c r="AR5" s="224" t="s">
        <v>106</v>
      </c>
      <c r="AS5" s="224" t="s">
        <v>107</v>
      </c>
      <c r="AT5" s="264"/>
      <c r="AU5" s="224" t="s">
        <v>513</v>
      </c>
      <c r="AV5" s="224" t="s">
        <v>106</v>
      </c>
      <c r="AW5" s="224" t="s">
        <v>107</v>
      </c>
      <c r="AX5" s="225" t="str">
        <f>AN5</f>
        <v>R5～R6年</v>
      </c>
      <c r="AY5" s="223"/>
      <c r="AZ5" s="264"/>
      <c r="BA5" s="224" t="s">
        <v>513</v>
      </c>
      <c r="BB5" s="224" t="s">
        <v>106</v>
      </c>
      <c r="BC5" s="224" t="s">
        <v>107</v>
      </c>
      <c r="BD5" s="264"/>
      <c r="BE5" s="224" t="s">
        <v>513</v>
      </c>
      <c r="BF5" s="224" t="s">
        <v>106</v>
      </c>
      <c r="BG5" s="224" t="s">
        <v>107</v>
      </c>
      <c r="BH5" s="225" t="str">
        <f>AX5</f>
        <v>R5～R6年</v>
      </c>
      <c r="BI5" s="223"/>
      <c r="BJ5" s="264"/>
      <c r="BK5" s="224" t="s">
        <v>513</v>
      </c>
      <c r="BL5" s="224" t="s">
        <v>106</v>
      </c>
      <c r="BM5" s="224" t="s">
        <v>107</v>
      </c>
      <c r="BN5" s="264"/>
      <c r="BO5" s="224" t="s">
        <v>513</v>
      </c>
      <c r="BP5" s="224" t="s">
        <v>106</v>
      </c>
      <c r="BQ5" s="224" t="s">
        <v>107</v>
      </c>
      <c r="BR5" s="225" t="str">
        <f>BH5</f>
        <v>R5～R6年</v>
      </c>
      <c r="BS5" s="223"/>
      <c r="BT5" s="264"/>
      <c r="BU5" s="224" t="s">
        <v>513</v>
      </c>
      <c r="BV5" s="224" t="s">
        <v>106</v>
      </c>
      <c r="BW5" s="224" t="s">
        <v>107</v>
      </c>
      <c r="BX5" s="264"/>
      <c r="BY5" s="224" t="s">
        <v>513</v>
      </c>
      <c r="BZ5" s="224" t="s">
        <v>106</v>
      </c>
      <c r="CA5" s="224" t="s">
        <v>107</v>
      </c>
      <c r="CB5" s="225" t="str">
        <f>BR5</f>
        <v>R5～R6年</v>
      </c>
    </row>
    <row r="6" spans="1:84" ht="15" customHeight="1">
      <c r="A6" s="226"/>
      <c r="B6" s="120"/>
      <c r="C6" s="121"/>
      <c r="D6" s="121"/>
      <c r="E6" s="122"/>
      <c r="F6" s="120"/>
      <c r="G6" s="121"/>
      <c r="H6" s="121"/>
      <c r="I6" s="122"/>
      <c r="J6" s="123"/>
      <c r="K6" s="229"/>
      <c r="L6" s="120"/>
      <c r="M6" s="121"/>
      <c r="N6" s="121"/>
      <c r="O6" s="122"/>
      <c r="P6" s="120"/>
      <c r="Q6" s="121"/>
      <c r="R6" s="121"/>
      <c r="S6" s="122"/>
      <c r="T6" s="123"/>
      <c r="U6" s="229"/>
      <c r="V6" s="120"/>
      <c r="W6" s="121"/>
      <c r="X6" s="121"/>
      <c r="Y6" s="122"/>
      <c r="Z6" s="120"/>
      <c r="AA6" s="121"/>
      <c r="AB6" s="121"/>
      <c r="AC6" s="122"/>
      <c r="AD6" s="123"/>
      <c r="AE6" s="229"/>
      <c r="AF6" s="120"/>
      <c r="AG6" s="121"/>
      <c r="AH6" s="121"/>
      <c r="AI6" s="122"/>
      <c r="AJ6" s="120"/>
      <c r="AK6" s="121"/>
      <c r="AL6" s="121"/>
      <c r="AM6" s="122"/>
      <c r="AN6" s="123"/>
      <c r="AO6" s="231"/>
      <c r="AP6" s="120"/>
      <c r="AQ6" s="121"/>
      <c r="AR6" s="121"/>
      <c r="AS6" s="122"/>
      <c r="AT6" s="120"/>
      <c r="AU6" s="121"/>
      <c r="AV6" s="121"/>
      <c r="AW6" s="122"/>
      <c r="AX6" s="123"/>
      <c r="AY6" s="231"/>
      <c r="AZ6" s="120"/>
      <c r="BA6" s="121"/>
      <c r="BB6" s="121"/>
      <c r="BC6" s="122"/>
      <c r="BD6" s="120"/>
      <c r="BE6" s="121"/>
      <c r="BF6" s="121"/>
      <c r="BG6" s="122"/>
      <c r="BH6" s="123"/>
      <c r="BI6" s="231"/>
      <c r="BJ6" s="120"/>
      <c r="BK6" s="121"/>
      <c r="BL6" s="121"/>
      <c r="BM6" s="122"/>
      <c r="BN6" s="120"/>
      <c r="BO6" s="121"/>
      <c r="BP6" s="121"/>
      <c r="BQ6" s="122"/>
      <c r="BR6" s="123"/>
      <c r="BS6" s="231"/>
      <c r="BT6" s="120"/>
      <c r="BU6" s="121"/>
      <c r="BV6" s="121"/>
      <c r="BW6" s="122"/>
      <c r="BX6" s="120"/>
      <c r="BY6" s="121"/>
      <c r="BZ6" s="121"/>
      <c r="CA6" s="122"/>
      <c r="CB6" s="123"/>
    </row>
    <row r="7" spans="1:84" ht="15" customHeight="1">
      <c r="A7" s="78" t="s">
        <v>514</v>
      </c>
      <c r="B7" s="125">
        <f t="shared" ref="B7:I7" si="0">B9+V46+AF41</f>
        <v>203081</v>
      </c>
      <c r="C7" s="124">
        <f t="shared" si="0"/>
        <v>419277</v>
      </c>
      <c r="D7" s="124">
        <f t="shared" si="0"/>
        <v>202567</v>
      </c>
      <c r="E7" s="279">
        <f t="shared" si="0"/>
        <v>216710</v>
      </c>
      <c r="F7" s="125">
        <f t="shared" si="0"/>
        <v>205003</v>
      </c>
      <c r="G7" s="124">
        <f t="shared" si="0"/>
        <v>417868</v>
      </c>
      <c r="H7" s="124">
        <f t="shared" si="0"/>
        <v>201913</v>
      </c>
      <c r="I7" s="126">
        <f t="shared" si="0"/>
        <v>215955</v>
      </c>
      <c r="J7" s="127">
        <f>G7-C7</f>
        <v>-1409</v>
      </c>
      <c r="K7" s="114" t="s">
        <v>360</v>
      </c>
      <c r="L7" s="84">
        <v>70</v>
      </c>
      <c r="M7" s="85">
        <v>121</v>
      </c>
      <c r="N7" s="85">
        <v>51</v>
      </c>
      <c r="O7" s="86">
        <v>70</v>
      </c>
      <c r="P7" s="84">
        <v>50</v>
      </c>
      <c r="Q7" s="85">
        <v>90</v>
      </c>
      <c r="R7" s="85">
        <v>38</v>
      </c>
      <c r="S7" s="86">
        <v>52</v>
      </c>
      <c r="T7" s="79">
        <f t="shared" ref="T7:T16" si="1">Q7-M7</f>
        <v>-31</v>
      </c>
      <c r="U7" s="114" t="s">
        <v>351</v>
      </c>
      <c r="V7" s="99">
        <v>912</v>
      </c>
      <c r="W7" s="100">
        <v>1753</v>
      </c>
      <c r="X7" s="100">
        <v>821</v>
      </c>
      <c r="Y7" s="101">
        <v>932</v>
      </c>
      <c r="Z7" s="99">
        <v>905</v>
      </c>
      <c r="AA7" s="100">
        <v>1745</v>
      </c>
      <c r="AB7" s="100">
        <v>810</v>
      </c>
      <c r="AC7" s="101">
        <v>935</v>
      </c>
      <c r="AD7" s="79">
        <f t="shared" ref="AD7:AD17" si="2">AA7-W7</f>
        <v>-8</v>
      </c>
      <c r="AE7" s="114" t="s">
        <v>328</v>
      </c>
      <c r="AF7" s="84">
        <v>646</v>
      </c>
      <c r="AG7" s="85">
        <v>883</v>
      </c>
      <c r="AH7" s="85">
        <v>425</v>
      </c>
      <c r="AI7" s="85">
        <v>458</v>
      </c>
      <c r="AJ7" s="84">
        <v>668</v>
      </c>
      <c r="AK7" s="85">
        <v>901</v>
      </c>
      <c r="AL7" s="85">
        <v>428</v>
      </c>
      <c r="AM7" s="85">
        <v>473</v>
      </c>
      <c r="AN7" s="79">
        <f t="shared" ref="AN7:AN12" si="3">AK7-AG7</f>
        <v>18</v>
      </c>
      <c r="AO7" s="113" t="s">
        <v>515</v>
      </c>
      <c r="AP7" s="125">
        <f t="shared" ref="AP7:AW7" si="4">SUM(AP9:AP11)</f>
        <v>6793</v>
      </c>
      <c r="AQ7" s="124">
        <f t="shared" si="4"/>
        <v>15303</v>
      </c>
      <c r="AR7" s="124">
        <f t="shared" si="4"/>
        <v>7605</v>
      </c>
      <c r="AS7" s="126">
        <f t="shared" si="4"/>
        <v>7698</v>
      </c>
      <c r="AT7" s="125">
        <f t="shared" si="4"/>
        <v>6906</v>
      </c>
      <c r="AU7" s="124">
        <f t="shared" si="4"/>
        <v>15446</v>
      </c>
      <c r="AV7" s="124">
        <f t="shared" si="4"/>
        <v>7677</v>
      </c>
      <c r="AW7" s="126">
        <f t="shared" si="4"/>
        <v>7769</v>
      </c>
      <c r="AX7" s="83">
        <f>AU7-AQ7</f>
        <v>143</v>
      </c>
      <c r="AY7" s="114" t="s">
        <v>307</v>
      </c>
      <c r="AZ7" s="84">
        <v>2340</v>
      </c>
      <c r="BA7" s="85">
        <v>4960</v>
      </c>
      <c r="BB7" s="85">
        <v>2409</v>
      </c>
      <c r="BC7" s="86">
        <v>2551</v>
      </c>
      <c r="BD7" s="84">
        <v>2366</v>
      </c>
      <c r="BE7" s="85">
        <v>4955</v>
      </c>
      <c r="BF7" s="85">
        <v>2411</v>
      </c>
      <c r="BG7" s="86">
        <v>2544</v>
      </c>
      <c r="BH7" s="79">
        <f>BE7-BA7</f>
        <v>-5</v>
      </c>
      <c r="BI7" s="113" t="s">
        <v>516</v>
      </c>
      <c r="BJ7" s="125">
        <f t="shared" ref="BJ7:BQ7" si="5">SUM(BJ9:BJ16)</f>
        <v>1190</v>
      </c>
      <c r="BK7" s="124">
        <f t="shared" si="5"/>
        <v>2218</v>
      </c>
      <c r="BL7" s="124">
        <f t="shared" si="5"/>
        <v>1056</v>
      </c>
      <c r="BM7" s="124">
        <f t="shared" si="5"/>
        <v>1162</v>
      </c>
      <c r="BN7" s="125">
        <f t="shared" si="5"/>
        <v>1176</v>
      </c>
      <c r="BO7" s="124">
        <f t="shared" si="5"/>
        <v>2144</v>
      </c>
      <c r="BP7" s="124">
        <f t="shared" si="5"/>
        <v>1023</v>
      </c>
      <c r="BQ7" s="124">
        <f t="shared" si="5"/>
        <v>1121</v>
      </c>
      <c r="BR7" s="127">
        <f>BO7-BK7</f>
        <v>-74</v>
      </c>
      <c r="BS7" s="39" t="s">
        <v>517</v>
      </c>
      <c r="BT7" s="125">
        <f t="shared" ref="BT7:CA7" si="6">SUM(BT9:BT16)</f>
        <v>7706</v>
      </c>
      <c r="BU7" s="124">
        <f t="shared" si="6"/>
        <v>16773</v>
      </c>
      <c r="BV7" s="124">
        <f t="shared" si="6"/>
        <v>8034</v>
      </c>
      <c r="BW7" s="124">
        <f t="shared" si="6"/>
        <v>8739</v>
      </c>
      <c r="BX7" s="125">
        <f t="shared" si="6"/>
        <v>7805</v>
      </c>
      <c r="BY7" s="124">
        <f t="shared" si="6"/>
        <v>16623</v>
      </c>
      <c r="BZ7" s="124">
        <f t="shared" si="6"/>
        <v>7981</v>
      </c>
      <c r="CA7" s="124">
        <f t="shared" si="6"/>
        <v>8642</v>
      </c>
      <c r="CB7" s="128">
        <f>BY7-BU7</f>
        <v>-150</v>
      </c>
    </row>
    <row r="8" spans="1:84" ht="15" customHeight="1">
      <c r="A8" s="227"/>
      <c r="B8" s="87"/>
      <c r="C8" s="88"/>
      <c r="D8" s="88"/>
      <c r="E8" s="280"/>
      <c r="F8" s="87"/>
      <c r="G8" s="88"/>
      <c r="H8" s="88"/>
      <c r="I8" s="89"/>
      <c r="J8" s="79"/>
      <c r="K8" s="114" t="s">
        <v>364</v>
      </c>
      <c r="L8" s="84">
        <v>320</v>
      </c>
      <c r="M8" s="85">
        <v>616</v>
      </c>
      <c r="N8" s="85">
        <v>306</v>
      </c>
      <c r="O8" s="86">
        <v>310</v>
      </c>
      <c r="P8" s="84">
        <v>362</v>
      </c>
      <c r="Q8" s="85">
        <v>660</v>
      </c>
      <c r="R8" s="85">
        <v>330</v>
      </c>
      <c r="S8" s="86">
        <v>330</v>
      </c>
      <c r="T8" s="79">
        <f t="shared" si="1"/>
        <v>44</v>
      </c>
      <c r="U8" s="114" t="s">
        <v>355</v>
      </c>
      <c r="V8" s="99">
        <v>1134</v>
      </c>
      <c r="W8" s="100">
        <v>1956</v>
      </c>
      <c r="X8" s="100">
        <v>958</v>
      </c>
      <c r="Y8" s="101">
        <v>998</v>
      </c>
      <c r="Z8" s="99">
        <v>1134</v>
      </c>
      <c r="AA8" s="100">
        <v>1951</v>
      </c>
      <c r="AB8" s="100">
        <v>943</v>
      </c>
      <c r="AC8" s="101">
        <v>1008</v>
      </c>
      <c r="AD8" s="79">
        <f t="shared" si="2"/>
        <v>-5</v>
      </c>
      <c r="AE8" s="114" t="s">
        <v>333</v>
      </c>
      <c r="AF8" s="84">
        <v>458</v>
      </c>
      <c r="AG8" s="85">
        <v>741</v>
      </c>
      <c r="AH8" s="85">
        <v>350</v>
      </c>
      <c r="AI8" s="86">
        <v>391</v>
      </c>
      <c r="AJ8" s="84">
        <v>467</v>
      </c>
      <c r="AK8" s="85">
        <v>741</v>
      </c>
      <c r="AL8" s="85">
        <v>348</v>
      </c>
      <c r="AM8" s="86">
        <v>393</v>
      </c>
      <c r="AN8" s="79">
        <f t="shared" si="3"/>
        <v>0</v>
      </c>
      <c r="AO8" s="114"/>
      <c r="AP8" s="87"/>
      <c r="AQ8" s="88"/>
      <c r="AR8" s="88"/>
      <c r="AS8" s="89"/>
      <c r="AT8" s="87"/>
      <c r="AU8" s="88"/>
      <c r="AV8" s="88"/>
      <c r="AW8" s="89"/>
      <c r="AX8" s="79"/>
      <c r="AY8" s="114" t="s">
        <v>313</v>
      </c>
      <c r="AZ8" s="84">
        <v>1357</v>
      </c>
      <c r="BA8" s="85">
        <v>3004</v>
      </c>
      <c r="BB8" s="85">
        <v>1510</v>
      </c>
      <c r="BC8" s="86">
        <v>1494</v>
      </c>
      <c r="BD8" s="84">
        <v>1348</v>
      </c>
      <c r="BE8" s="85">
        <v>2971</v>
      </c>
      <c r="BF8" s="85">
        <v>1495</v>
      </c>
      <c r="BG8" s="86">
        <v>1476</v>
      </c>
      <c r="BH8" s="79">
        <f>BE8-BA8</f>
        <v>-33</v>
      </c>
      <c r="BI8" s="114"/>
      <c r="BJ8" s="84"/>
      <c r="BK8" s="85"/>
      <c r="BL8" s="85"/>
      <c r="BM8" s="86"/>
      <c r="BN8" s="84"/>
      <c r="BO8" s="85"/>
      <c r="BP8" s="85"/>
      <c r="BQ8" s="86"/>
      <c r="BR8" s="79"/>
      <c r="BS8" s="64"/>
      <c r="BT8" s="84"/>
      <c r="BU8" s="85"/>
      <c r="BV8" s="85"/>
      <c r="BW8" s="86"/>
      <c r="BX8" s="84"/>
      <c r="BY8" s="85"/>
      <c r="BZ8" s="85"/>
      <c r="CA8" s="86"/>
      <c r="CB8" s="79"/>
    </row>
    <row r="9" spans="1:84" ht="15" customHeight="1">
      <c r="A9" s="78" t="s">
        <v>518</v>
      </c>
      <c r="B9" s="125">
        <f t="shared" ref="B9:I9" si="7">SUM(B11:B20,B22:B31,B33:B42,B44:B53,L7:L16,L18:L28,L30:L39,L41:L53,V7:V17,V19:V30,V32:V44)</f>
        <v>38433</v>
      </c>
      <c r="C9" s="124">
        <f t="shared" si="7"/>
        <v>69697</v>
      </c>
      <c r="D9" s="124">
        <f t="shared" si="7"/>
        <v>33455</v>
      </c>
      <c r="E9" s="124">
        <f t="shared" si="7"/>
        <v>36242</v>
      </c>
      <c r="F9" s="125">
        <f>SUM(F11:F20,F22:F31,F33:F42,F44:F53,P7:P16,P18:P28,P29:P39,P41:P53,Z7:Z17,Z19:Z30,Z32:Z44)</f>
        <v>39073</v>
      </c>
      <c r="G9" s="279">
        <f t="shared" ref="G9:I9" si="8">SUM(G11:G20,G22:G31,G33:G42,G44:G53,Q7:Q16,Q18:Q28,Q29:Q39,Q41:Q53,AA7:AA17,AA19:AA30,AA32:AA44)</f>
        <v>70162</v>
      </c>
      <c r="H9" s="279">
        <f t="shared" si="8"/>
        <v>33679</v>
      </c>
      <c r="I9" s="279">
        <f t="shared" si="8"/>
        <v>36483</v>
      </c>
      <c r="J9" s="83">
        <f>G9-C9</f>
        <v>465</v>
      </c>
      <c r="K9" s="114" t="s">
        <v>368</v>
      </c>
      <c r="L9" s="84">
        <v>504</v>
      </c>
      <c r="M9" s="85">
        <v>882</v>
      </c>
      <c r="N9" s="85">
        <v>428</v>
      </c>
      <c r="O9" s="86">
        <v>454</v>
      </c>
      <c r="P9" s="84">
        <v>506</v>
      </c>
      <c r="Q9" s="85">
        <v>876</v>
      </c>
      <c r="R9" s="85">
        <v>419</v>
      </c>
      <c r="S9" s="86">
        <v>457</v>
      </c>
      <c r="T9" s="79">
        <f t="shared" si="1"/>
        <v>-6</v>
      </c>
      <c r="U9" s="114" t="s">
        <v>357</v>
      </c>
      <c r="V9" s="99">
        <v>622</v>
      </c>
      <c r="W9" s="100">
        <v>1100</v>
      </c>
      <c r="X9" s="100">
        <v>504</v>
      </c>
      <c r="Y9" s="101">
        <v>596</v>
      </c>
      <c r="Z9" s="99">
        <v>600</v>
      </c>
      <c r="AA9" s="100">
        <v>1054</v>
      </c>
      <c r="AB9" s="100">
        <v>481</v>
      </c>
      <c r="AC9" s="101">
        <v>573</v>
      </c>
      <c r="AD9" s="79">
        <f t="shared" si="2"/>
        <v>-46</v>
      </c>
      <c r="AE9" s="114" t="s">
        <v>338</v>
      </c>
      <c r="AF9" s="84">
        <v>815</v>
      </c>
      <c r="AG9" s="85">
        <v>1351</v>
      </c>
      <c r="AH9" s="85">
        <v>631</v>
      </c>
      <c r="AI9" s="86">
        <v>720</v>
      </c>
      <c r="AJ9" s="84">
        <v>820</v>
      </c>
      <c r="AK9" s="85">
        <v>1319</v>
      </c>
      <c r="AL9" s="85">
        <v>616</v>
      </c>
      <c r="AM9" s="86">
        <v>703</v>
      </c>
      <c r="AN9" s="79">
        <f t="shared" si="3"/>
        <v>-32</v>
      </c>
      <c r="AO9" s="114" t="s">
        <v>334</v>
      </c>
      <c r="AP9" s="84">
        <v>3946</v>
      </c>
      <c r="AQ9" s="85">
        <v>8518</v>
      </c>
      <c r="AR9" s="85">
        <v>4278</v>
      </c>
      <c r="AS9" s="86">
        <v>4240</v>
      </c>
      <c r="AT9" s="84">
        <v>3975</v>
      </c>
      <c r="AU9" s="85">
        <v>8557</v>
      </c>
      <c r="AV9" s="85">
        <v>4276</v>
      </c>
      <c r="AW9" s="86">
        <v>4281</v>
      </c>
      <c r="AX9" s="79">
        <f>AU9-AQ9</f>
        <v>39</v>
      </c>
      <c r="AY9" s="114"/>
      <c r="AZ9" s="87"/>
      <c r="BA9" s="88"/>
      <c r="BB9" s="88"/>
      <c r="BC9" s="89"/>
      <c r="BD9" s="87"/>
      <c r="BE9" s="88"/>
      <c r="BF9" s="88"/>
      <c r="BG9" s="89"/>
      <c r="BH9" s="79"/>
      <c r="BI9" s="232" t="s">
        <v>299</v>
      </c>
      <c r="BJ9" s="87">
        <v>94</v>
      </c>
      <c r="BK9" s="88">
        <v>152</v>
      </c>
      <c r="BL9" s="88">
        <v>71</v>
      </c>
      <c r="BM9" s="89">
        <v>81</v>
      </c>
      <c r="BN9" s="87">
        <v>91</v>
      </c>
      <c r="BO9" s="88">
        <v>147</v>
      </c>
      <c r="BP9" s="88">
        <v>68</v>
      </c>
      <c r="BQ9" s="89">
        <v>79</v>
      </c>
      <c r="BR9" s="79">
        <f t="shared" ref="BR9:BR16" si="9">BO9-BK9</f>
        <v>-5</v>
      </c>
      <c r="BS9" s="64" t="s">
        <v>519</v>
      </c>
      <c r="BT9" s="80">
        <v>4619</v>
      </c>
      <c r="BU9" s="81">
        <v>10143</v>
      </c>
      <c r="BV9" s="81">
        <v>4840</v>
      </c>
      <c r="BW9" s="82">
        <v>5303</v>
      </c>
      <c r="BX9" s="80">
        <v>4647</v>
      </c>
      <c r="BY9" s="81">
        <v>10016</v>
      </c>
      <c r="BZ9" s="81">
        <v>4783</v>
      </c>
      <c r="CA9" s="82">
        <v>5233</v>
      </c>
      <c r="CB9" s="102">
        <f>BY9-BU9</f>
        <v>-127</v>
      </c>
    </row>
    <row r="10" spans="1:84" ht="15" customHeight="1">
      <c r="A10" s="227"/>
      <c r="B10" s="87"/>
      <c r="C10" s="88"/>
      <c r="D10" s="88"/>
      <c r="E10" s="280"/>
      <c r="F10" s="87"/>
      <c r="G10" s="88"/>
      <c r="H10" s="88"/>
      <c r="I10" s="89"/>
      <c r="J10" s="79"/>
      <c r="K10" s="114" t="s">
        <v>371</v>
      </c>
      <c r="L10" s="84">
        <v>666</v>
      </c>
      <c r="M10" s="85">
        <v>1359</v>
      </c>
      <c r="N10" s="85">
        <v>662</v>
      </c>
      <c r="O10" s="86">
        <v>697</v>
      </c>
      <c r="P10" s="84">
        <v>654</v>
      </c>
      <c r="Q10" s="85">
        <v>1335</v>
      </c>
      <c r="R10" s="85">
        <v>657</v>
      </c>
      <c r="S10" s="86">
        <v>678</v>
      </c>
      <c r="T10" s="79">
        <f t="shared" si="1"/>
        <v>-24</v>
      </c>
      <c r="U10" s="114" t="s">
        <v>359</v>
      </c>
      <c r="V10" s="99">
        <v>516</v>
      </c>
      <c r="W10" s="100">
        <v>894</v>
      </c>
      <c r="X10" s="100">
        <v>448</v>
      </c>
      <c r="Y10" s="101">
        <v>446</v>
      </c>
      <c r="Z10" s="99">
        <v>492</v>
      </c>
      <c r="AA10" s="100">
        <v>853</v>
      </c>
      <c r="AB10" s="100">
        <v>426</v>
      </c>
      <c r="AC10" s="101">
        <v>427</v>
      </c>
      <c r="AD10" s="79">
        <f t="shared" si="2"/>
        <v>-41</v>
      </c>
      <c r="AE10" s="114" t="s">
        <v>343</v>
      </c>
      <c r="AF10" s="84">
        <v>989</v>
      </c>
      <c r="AG10" s="85">
        <v>1632</v>
      </c>
      <c r="AH10" s="85">
        <v>841</v>
      </c>
      <c r="AI10" s="86">
        <v>791</v>
      </c>
      <c r="AJ10" s="84">
        <v>963</v>
      </c>
      <c r="AK10" s="85">
        <v>1583</v>
      </c>
      <c r="AL10" s="85">
        <v>817</v>
      </c>
      <c r="AM10" s="86">
        <v>766</v>
      </c>
      <c r="AN10" s="79">
        <f t="shared" si="3"/>
        <v>-49</v>
      </c>
      <c r="AO10" s="114" t="s">
        <v>339</v>
      </c>
      <c r="AP10" s="84">
        <v>1498</v>
      </c>
      <c r="AQ10" s="85">
        <v>3382</v>
      </c>
      <c r="AR10" s="85">
        <v>1640</v>
      </c>
      <c r="AS10" s="86">
        <v>1742</v>
      </c>
      <c r="AT10" s="84">
        <v>1548</v>
      </c>
      <c r="AU10" s="85">
        <v>3431</v>
      </c>
      <c r="AV10" s="85">
        <v>1681</v>
      </c>
      <c r="AW10" s="86">
        <v>1750</v>
      </c>
      <c r="AX10" s="79">
        <f>AU10-AQ10</f>
        <v>49</v>
      </c>
      <c r="AY10" s="113" t="s">
        <v>520</v>
      </c>
      <c r="AZ10" s="125">
        <f t="shared" ref="AZ10:BG10" si="10">SUM(AZ12:AZ17)</f>
        <v>2564</v>
      </c>
      <c r="BA10" s="124">
        <f t="shared" si="10"/>
        <v>5654</v>
      </c>
      <c r="BB10" s="124">
        <f t="shared" si="10"/>
        <v>2779</v>
      </c>
      <c r="BC10" s="126">
        <f t="shared" si="10"/>
        <v>2875</v>
      </c>
      <c r="BD10" s="125">
        <f t="shared" si="10"/>
        <v>2581</v>
      </c>
      <c r="BE10" s="124">
        <f t="shared" si="10"/>
        <v>5658</v>
      </c>
      <c r="BF10" s="124">
        <f t="shared" si="10"/>
        <v>2779</v>
      </c>
      <c r="BG10" s="126">
        <f t="shared" si="10"/>
        <v>2879</v>
      </c>
      <c r="BH10" s="83">
        <f>BE10-BA10</f>
        <v>4</v>
      </c>
      <c r="BI10" s="232" t="s">
        <v>303</v>
      </c>
      <c r="BJ10" s="87">
        <v>93</v>
      </c>
      <c r="BK10" s="88">
        <v>139</v>
      </c>
      <c r="BL10" s="88">
        <v>59</v>
      </c>
      <c r="BM10" s="88">
        <v>80</v>
      </c>
      <c r="BN10" s="87">
        <v>88</v>
      </c>
      <c r="BO10" s="88">
        <v>134</v>
      </c>
      <c r="BP10" s="88">
        <v>58</v>
      </c>
      <c r="BQ10" s="88">
        <v>76</v>
      </c>
      <c r="BR10" s="79">
        <f t="shared" si="9"/>
        <v>-5</v>
      </c>
      <c r="BS10" s="64" t="s">
        <v>521</v>
      </c>
      <c r="BT10" s="80">
        <v>2228</v>
      </c>
      <c r="BU10" s="30">
        <v>4855</v>
      </c>
      <c r="BV10" s="30">
        <v>2350</v>
      </c>
      <c r="BW10" s="82">
        <v>2505</v>
      </c>
      <c r="BX10" s="80">
        <v>2303</v>
      </c>
      <c r="BY10" s="30">
        <v>4868</v>
      </c>
      <c r="BZ10" s="30">
        <v>2370</v>
      </c>
      <c r="CA10" s="82">
        <v>2498</v>
      </c>
      <c r="CB10" s="102">
        <f>BY10-BU10</f>
        <v>13</v>
      </c>
    </row>
    <row r="11" spans="1:84" ht="15" customHeight="1">
      <c r="A11" s="90" t="s">
        <v>169</v>
      </c>
      <c r="B11" s="103">
        <v>227</v>
      </c>
      <c r="C11" s="104">
        <v>388</v>
      </c>
      <c r="D11" s="104">
        <v>176</v>
      </c>
      <c r="E11" s="104">
        <v>212</v>
      </c>
      <c r="F11" s="103">
        <v>234</v>
      </c>
      <c r="G11" s="104">
        <v>406</v>
      </c>
      <c r="H11" s="104">
        <v>189</v>
      </c>
      <c r="I11" s="104">
        <v>217</v>
      </c>
      <c r="J11" s="79">
        <f t="shared" ref="J11:J20" si="11">G11-C11</f>
        <v>18</v>
      </c>
      <c r="K11" s="114" t="s">
        <v>522</v>
      </c>
      <c r="L11" s="84">
        <v>148</v>
      </c>
      <c r="M11" s="85">
        <v>237</v>
      </c>
      <c r="N11" s="85">
        <v>115</v>
      </c>
      <c r="O11" s="86">
        <v>122</v>
      </c>
      <c r="P11" s="84">
        <v>137</v>
      </c>
      <c r="Q11" s="85">
        <v>224</v>
      </c>
      <c r="R11" s="85">
        <v>109</v>
      </c>
      <c r="S11" s="86">
        <v>115</v>
      </c>
      <c r="T11" s="79">
        <f t="shared" si="1"/>
        <v>-13</v>
      </c>
      <c r="U11" s="114" t="s">
        <v>361</v>
      </c>
      <c r="V11" s="99">
        <v>196</v>
      </c>
      <c r="W11" s="100">
        <v>368</v>
      </c>
      <c r="X11" s="100">
        <v>188</v>
      </c>
      <c r="Y11" s="101">
        <v>180</v>
      </c>
      <c r="Z11" s="99">
        <v>199</v>
      </c>
      <c r="AA11" s="100">
        <v>366</v>
      </c>
      <c r="AB11" s="100">
        <v>186</v>
      </c>
      <c r="AC11" s="101">
        <v>180</v>
      </c>
      <c r="AD11" s="79">
        <f t="shared" si="2"/>
        <v>-2</v>
      </c>
      <c r="AE11" s="114" t="s">
        <v>348</v>
      </c>
      <c r="AF11" s="84">
        <v>1390</v>
      </c>
      <c r="AG11" s="85">
        <v>2039</v>
      </c>
      <c r="AH11" s="85">
        <v>1047</v>
      </c>
      <c r="AI11" s="86">
        <v>992</v>
      </c>
      <c r="AJ11" s="84">
        <v>1365</v>
      </c>
      <c r="AK11" s="85">
        <v>1997</v>
      </c>
      <c r="AL11" s="85">
        <v>1030</v>
      </c>
      <c r="AM11" s="86">
        <v>967</v>
      </c>
      <c r="AN11" s="79">
        <f t="shared" si="3"/>
        <v>-42</v>
      </c>
      <c r="AO11" s="114" t="s">
        <v>344</v>
      </c>
      <c r="AP11" s="84">
        <v>1349</v>
      </c>
      <c r="AQ11" s="85">
        <v>3403</v>
      </c>
      <c r="AR11" s="85">
        <v>1687</v>
      </c>
      <c r="AS11" s="86">
        <v>1716</v>
      </c>
      <c r="AT11" s="84">
        <v>1383</v>
      </c>
      <c r="AU11" s="85">
        <v>3458</v>
      </c>
      <c r="AV11" s="85">
        <v>1720</v>
      </c>
      <c r="AW11" s="86">
        <v>1738</v>
      </c>
      <c r="AX11" s="79">
        <f>AU11-AQ11</f>
        <v>55</v>
      </c>
      <c r="AY11" s="114"/>
      <c r="AZ11" s="87"/>
      <c r="BA11" s="88"/>
      <c r="BB11" s="88"/>
      <c r="BC11" s="89"/>
      <c r="BD11" s="87"/>
      <c r="BE11" s="88"/>
      <c r="BF11" s="88"/>
      <c r="BG11" s="89"/>
      <c r="BH11" s="79"/>
      <c r="BI11" s="232" t="s">
        <v>308</v>
      </c>
      <c r="BJ11" s="87">
        <v>157</v>
      </c>
      <c r="BK11" s="88">
        <v>304</v>
      </c>
      <c r="BL11" s="88">
        <v>149</v>
      </c>
      <c r="BM11" s="89">
        <v>155</v>
      </c>
      <c r="BN11" s="87">
        <v>162</v>
      </c>
      <c r="BO11" s="88">
        <v>303</v>
      </c>
      <c r="BP11" s="88">
        <v>146</v>
      </c>
      <c r="BQ11" s="89">
        <v>157</v>
      </c>
      <c r="BR11" s="79">
        <f t="shared" si="9"/>
        <v>-1</v>
      </c>
      <c r="BS11" s="64" t="s">
        <v>523</v>
      </c>
      <c r="BT11" s="80">
        <v>859</v>
      </c>
      <c r="BU11" s="30">
        <v>1775</v>
      </c>
      <c r="BV11" s="30">
        <v>844</v>
      </c>
      <c r="BW11" s="82">
        <v>931</v>
      </c>
      <c r="BX11" s="80">
        <v>855</v>
      </c>
      <c r="BY11" s="30">
        <v>1739</v>
      </c>
      <c r="BZ11" s="30">
        <v>828</v>
      </c>
      <c r="CA11" s="82">
        <v>911</v>
      </c>
      <c r="CB11" s="102">
        <f>BY11-BU11</f>
        <v>-36</v>
      </c>
    </row>
    <row r="12" spans="1:84" ht="15" customHeight="1">
      <c r="A12" s="90" t="s">
        <v>173</v>
      </c>
      <c r="B12" s="103">
        <v>399</v>
      </c>
      <c r="C12" s="104">
        <v>663</v>
      </c>
      <c r="D12" s="104">
        <v>305</v>
      </c>
      <c r="E12" s="104">
        <v>358</v>
      </c>
      <c r="F12" s="103">
        <v>404</v>
      </c>
      <c r="G12" s="104">
        <v>653</v>
      </c>
      <c r="H12" s="104">
        <v>294</v>
      </c>
      <c r="I12" s="104">
        <v>359</v>
      </c>
      <c r="J12" s="79">
        <f t="shared" si="11"/>
        <v>-10</v>
      </c>
      <c r="K12" s="114" t="s">
        <v>157</v>
      </c>
      <c r="L12" s="84">
        <v>338</v>
      </c>
      <c r="M12" s="85">
        <v>638</v>
      </c>
      <c r="N12" s="85">
        <v>320</v>
      </c>
      <c r="O12" s="86">
        <v>318</v>
      </c>
      <c r="P12" s="84">
        <v>325</v>
      </c>
      <c r="Q12" s="85">
        <v>607</v>
      </c>
      <c r="R12" s="85">
        <v>301</v>
      </c>
      <c r="S12" s="86">
        <v>306</v>
      </c>
      <c r="T12" s="79">
        <f t="shared" si="1"/>
        <v>-31</v>
      </c>
      <c r="U12" s="114" t="s">
        <v>365</v>
      </c>
      <c r="V12" s="99">
        <v>853</v>
      </c>
      <c r="W12" s="100">
        <v>1612</v>
      </c>
      <c r="X12" s="100">
        <v>802</v>
      </c>
      <c r="Y12" s="101">
        <v>810</v>
      </c>
      <c r="Z12" s="99">
        <v>817</v>
      </c>
      <c r="AA12" s="100">
        <v>1553</v>
      </c>
      <c r="AB12" s="100">
        <v>760</v>
      </c>
      <c r="AC12" s="101">
        <v>793</v>
      </c>
      <c r="AD12" s="79">
        <f t="shared" si="2"/>
        <v>-59</v>
      </c>
      <c r="AE12" s="114" t="s">
        <v>352</v>
      </c>
      <c r="AF12" s="84">
        <v>1007</v>
      </c>
      <c r="AG12" s="85">
        <v>1389</v>
      </c>
      <c r="AH12" s="85">
        <v>718</v>
      </c>
      <c r="AI12" s="86">
        <v>671</v>
      </c>
      <c r="AJ12" s="84">
        <v>1040</v>
      </c>
      <c r="AK12" s="85">
        <v>1445</v>
      </c>
      <c r="AL12" s="85">
        <v>755</v>
      </c>
      <c r="AM12" s="86">
        <v>690</v>
      </c>
      <c r="AN12" s="79">
        <f t="shared" si="3"/>
        <v>56</v>
      </c>
      <c r="AO12" s="114"/>
      <c r="AP12" s="87"/>
      <c r="AQ12" s="88"/>
      <c r="AR12" s="88"/>
      <c r="AS12" s="89"/>
      <c r="AT12" s="87"/>
      <c r="AU12" s="88"/>
      <c r="AV12" s="88"/>
      <c r="AW12" s="89"/>
      <c r="AX12" s="79"/>
      <c r="AY12" s="114" t="s">
        <v>329</v>
      </c>
      <c r="AZ12" s="84">
        <v>578</v>
      </c>
      <c r="BA12" s="85">
        <v>1260</v>
      </c>
      <c r="BB12" s="85">
        <v>637</v>
      </c>
      <c r="BC12" s="86">
        <v>623</v>
      </c>
      <c r="BD12" s="84">
        <v>581</v>
      </c>
      <c r="BE12" s="85">
        <v>1284</v>
      </c>
      <c r="BF12" s="85">
        <v>644</v>
      </c>
      <c r="BG12" s="86">
        <v>640</v>
      </c>
      <c r="BH12" s="79">
        <f t="shared" ref="BH12:BH17" si="12">BE12-BA12</f>
        <v>24</v>
      </c>
      <c r="BI12" s="232" t="s">
        <v>314</v>
      </c>
      <c r="BJ12" s="84">
        <v>340</v>
      </c>
      <c r="BK12" s="85">
        <v>589</v>
      </c>
      <c r="BL12" s="85">
        <v>278</v>
      </c>
      <c r="BM12" s="86">
        <v>311</v>
      </c>
      <c r="BN12" s="84">
        <v>341</v>
      </c>
      <c r="BO12" s="85">
        <v>579</v>
      </c>
      <c r="BP12" s="85">
        <v>270</v>
      </c>
      <c r="BQ12" s="86">
        <v>309</v>
      </c>
      <c r="BR12" s="79">
        <f t="shared" si="9"/>
        <v>-10</v>
      </c>
      <c r="BS12" s="235"/>
      <c r="BT12" s="84"/>
      <c r="BU12" s="85"/>
      <c r="BV12" s="85"/>
      <c r="BW12" s="86"/>
      <c r="BX12" s="84"/>
      <c r="BY12" s="85"/>
      <c r="BZ12" s="85"/>
      <c r="CA12" s="86"/>
      <c r="CB12" s="79"/>
    </row>
    <row r="13" spans="1:84" ht="15" customHeight="1">
      <c r="A13" s="90" t="s">
        <v>180</v>
      </c>
      <c r="B13" s="103">
        <v>82</v>
      </c>
      <c r="C13" s="104">
        <v>119</v>
      </c>
      <c r="D13" s="104">
        <v>60</v>
      </c>
      <c r="E13" s="104">
        <v>59</v>
      </c>
      <c r="F13" s="103">
        <v>85</v>
      </c>
      <c r="G13" s="104">
        <v>127</v>
      </c>
      <c r="H13" s="104">
        <v>67</v>
      </c>
      <c r="I13" s="104">
        <v>60</v>
      </c>
      <c r="J13" s="79">
        <f t="shared" si="11"/>
        <v>8</v>
      </c>
      <c r="K13" s="114" t="s">
        <v>161</v>
      </c>
      <c r="L13" s="84">
        <v>428</v>
      </c>
      <c r="M13" s="85">
        <v>760</v>
      </c>
      <c r="N13" s="85">
        <v>364</v>
      </c>
      <c r="O13" s="86">
        <v>396</v>
      </c>
      <c r="P13" s="84">
        <v>413</v>
      </c>
      <c r="Q13" s="85">
        <v>741</v>
      </c>
      <c r="R13" s="85">
        <v>358</v>
      </c>
      <c r="S13" s="86">
        <v>383</v>
      </c>
      <c r="T13" s="79">
        <f t="shared" si="1"/>
        <v>-19</v>
      </c>
      <c r="U13" s="114" t="s">
        <v>372</v>
      </c>
      <c r="V13" s="99">
        <v>510</v>
      </c>
      <c r="W13" s="100">
        <v>993</v>
      </c>
      <c r="X13" s="100">
        <v>475</v>
      </c>
      <c r="Y13" s="101">
        <v>518</v>
      </c>
      <c r="Z13" s="99">
        <v>500</v>
      </c>
      <c r="AA13" s="100">
        <v>974</v>
      </c>
      <c r="AB13" s="100">
        <v>468</v>
      </c>
      <c r="AC13" s="101">
        <v>506</v>
      </c>
      <c r="AD13" s="79">
        <f t="shared" si="2"/>
        <v>-19</v>
      </c>
      <c r="AE13" s="114"/>
      <c r="AF13" s="87"/>
      <c r="AG13" s="88"/>
      <c r="AH13" s="88"/>
      <c r="AI13" s="89"/>
      <c r="AJ13" s="87"/>
      <c r="AK13" s="88"/>
      <c r="AL13" s="88"/>
      <c r="AM13" s="89"/>
      <c r="AN13" s="79"/>
      <c r="AO13" s="113" t="s">
        <v>524</v>
      </c>
      <c r="AP13" s="125">
        <f t="shared" ref="AP13:AW13" si="13">SUM(AP15)</f>
        <v>2326</v>
      </c>
      <c r="AQ13" s="124">
        <f t="shared" si="13"/>
        <v>5714</v>
      </c>
      <c r="AR13" s="124">
        <f t="shared" si="13"/>
        <v>2894</v>
      </c>
      <c r="AS13" s="126">
        <f t="shared" si="13"/>
        <v>2820</v>
      </c>
      <c r="AT13" s="125">
        <f t="shared" si="13"/>
        <v>2346</v>
      </c>
      <c r="AU13" s="124">
        <f t="shared" si="13"/>
        <v>5757</v>
      </c>
      <c r="AV13" s="124">
        <f t="shared" si="13"/>
        <v>2900</v>
      </c>
      <c r="AW13" s="126">
        <f t="shared" si="13"/>
        <v>2857</v>
      </c>
      <c r="AX13" s="83">
        <f>AU13-AQ13</f>
        <v>43</v>
      </c>
      <c r="AY13" s="114" t="s">
        <v>335</v>
      </c>
      <c r="AZ13" s="84">
        <v>449</v>
      </c>
      <c r="BA13" s="85">
        <v>946</v>
      </c>
      <c r="BB13" s="85">
        <v>468</v>
      </c>
      <c r="BC13" s="86">
        <v>478</v>
      </c>
      <c r="BD13" s="84">
        <v>442</v>
      </c>
      <c r="BE13" s="85">
        <v>907</v>
      </c>
      <c r="BF13" s="85">
        <v>456</v>
      </c>
      <c r="BG13" s="86">
        <v>451</v>
      </c>
      <c r="BH13" s="79">
        <f t="shared" si="12"/>
        <v>-39</v>
      </c>
      <c r="BI13" s="232" t="s">
        <v>318</v>
      </c>
      <c r="BJ13" s="84">
        <v>14</v>
      </c>
      <c r="BK13" s="85">
        <v>26</v>
      </c>
      <c r="BL13" s="85">
        <v>12</v>
      </c>
      <c r="BM13" s="86">
        <v>14</v>
      </c>
      <c r="BN13" s="84">
        <v>14</v>
      </c>
      <c r="BO13" s="85">
        <v>25</v>
      </c>
      <c r="BP13" s="85">
        <v>11</v>
      </c>
      <c r="BQ13" s="86">
        <v>14</v>
      </c>
      <c r="BR13" s="79">
        <f t="shared" si="9"/>
        <v>-1</v>
      </c>
      <c r="BS13" s="235"/>
      <c r="BT13" s="84"/>
      <c r="BU13" s="85"/>
      <c r="BV13" s="85"/>
      <c r="BW13" s="86"/>
      <c r="BX13" s="84"/>
      <c r="BY13" s="85"/>
      <c r="BZ13" s="85"/>
      <c r="CA13" s="86"/>
      <c r="CB13" s="79"/>
    </row>
    <row r="14" spans="1:84" ht="15" customHeight="1">
      <c r="A14" s="90" t="s">
        <v>185</v>
      </c>
      <c r="B14" s="103">
        <v>140</v>
      </c>
      <c r="C14" s="104">
        <v>196</v>
      </c>
      <c r="D14" s="104">
        <v>105</v>
      </c>
      <c r="E14" s="104">
        <v>91</v>
      </c>
      <c r="F14" s="103">
        <v>146</v>
      </c>
      <c r="G14" s="104">
        <v>202</v>
      </c>
      <c r="H14" s="104">
        <v>109</v>
      </c>
      <c r="I14" s="104">
        <v>93</v>
      </c>
      <c r="J14" s="79">
        <f t="shared" si="11"/>
        <v>6</v>
      </c>
      <c r="K14" s="114" t="s">
        <v>165</v>
      </c>
      <c r="L14" s="84">
        <v>354</v>
      </c>
      <c r="M14" s="85">
        <v>590</v>
      </c>
      <c r="N14" s="85">
        <v>276</v>
      </c>
      <c r="O14" s="86">
        <v>314</v>
      </c>
      <c r="P14" s="84">
        <v>354</v>
      </c>
      <c r="Q14" s="85">
        <v>586</v>
      </c>
      <c r="R14" s="85">
        <v>275</v>
      </c>
      <c r="S14" s="86">
        <v>311</v>
      </c>
      <c r="T14" s="79">
        <f t="shared" si="1"/>
        <v>-4</v>
      </c>
      <c r="U14" s="114" t="s">
        <v>374</v>
      </c>
      <c r="V14" s="99">
        <v>606</v>
      </c>
      <c r="W14" s="100">
        <v>970</v>
      </c>
      <c r="X14" s="100">
        <v>491</v>
      </c>
      <c r="Y14" s="101">
        <v>479</v>
      </c>
      <c r="Z14" s="99">
        <v>598</v>
      </c>
      <c r="AA14" s="100">
        <v>956</v>
      </c>
      <c r="AB14" s="100">
        <v>479</v>
      </c>
      <c r="AC14" s="101">
        <v>477</v>
      </c>
      <c r="AD14" s="79">
        <f t="shared" si="2"/>
        <v>-14</v>
      </c>
      <c r="AE14" s="113" t="s">
        <v>525</v>
      </c>
      <c r="AF14" s="125">
        <f t="shared" ref="AF14:AM14" si="14">SUM(AF16:AF23)</f>
        <v>17425</v>
      </c>
      <c r="AG14" s="124">
        <f t="shared" si="14"/>
        <v>37645</v>
      </c>
      <c r="AH14" s="124">
        <f t="shared" si="14"/>
        <v>18088</v>
      </c>
      <c r="AI14" s="126">
        <f t="shared" si="14"/>
        <v>19557</v>
      </c>
      <c r="AJ14" s="125">
        <f t="shared" si="14"/>
        <v>17557</v>
      </c>
      <c r="AK14" s="124">
        <f t="shared" si="14"/>
        <v>37410</v>
      </c>
      <c r="AL14" s="124">
        <f t="shared" si="14"/>
        <v>17943</v>
      </c>
      <c r="AM14" s="126">
        <f t="shared" si="14"/>
        <v>19467</v>
      </c>
      <c r="AN14" s="83">
        <f>AK14-AG14</f>
        <v>-235</v>
      </c>
      <c r="AO14" s="114"/>
      <c r="AP14" s="87"/>
      <c r="AQ14" s="88"/>
      <c r="AR14" s="88"/>
      <c r="AS14" s="89"/>
      <c r="AT14" s="87"/>
      <c r="AU14" s="88"/>
      <c r="AV14" s="88"/>
      <c r="AW14" s="89"/>
      <c r="AX14" s="79"/>
      <c r="AY14" s="114" t="s">
        <v>340</v>
      </c>
      <c r="AZ14" s="84">
        <v>313</v>
      </c>
      <c r="BA14" s="85">
        <v>719</v>
      </c>
      <c r="BB14" s="85">
        <v>352</v>
      </c>
      <c r="BC14" s="86">
        <v>367</v>
      </c>
      <c r="BD14" s="84">
        <v>317</v>
      </c>
      <c r="BE14" s="85">
        <v>728</v>
      </c>
      <c r="BF14" s="85">
        <v>351</v>
      </c>
      <c r="BG14" s="86">
        <v>377</v>
      </c>
      <c r="BH14" s="79">
        <f t="shared" si="12"/>
        <v>9</v>
      </c>
      <c r="BI14" s="233" t="s">
        <v>322</v>
      </c>
      <c r="BJ14" s="84">
        <v>208</v>
      </c>
      <c r="BK14" s="85">
        <v>420</v>
      </c>
      <c r="BL14" s="85">
        <v>200</v>
      </c>
      <c r="BM14" s="86">
        <v>220</v>
      </c>
      <c r="BN14" s="84">
        <v>204</v>
      </c>
      <c r="BO14" s="85">
        <v>398</v>
      </c>
      <c r="BP14" s="85">
        <v>192</v>
      </c>
      <c r="BQ14" s="86">
        <v>206</v>
      </c>
      <c r="BR14" s="79">
        <f t="shared" si="9"/>
        <v>-22</v>
      </c>
      <c r="BS14" s="236"/>
      <c r="BT14" s="84"/>
      <c r="BU14" s="85"/>
      <c r="BV14" s="85"/>
      <c r="BW14" s="86"/>
      <c r="BX14" s="84"/>
      <c r="BY14" s="85"/>
      <c r="BZ14" s="85"/>
      <c r="CA14" s="86"/>
      <c r="CB14" s="79"/>
    </row>
    <row r="15" spans="1:84" ht="15" customHeight="1">
      <c r="A15" s="90" t="s">
        <v>190</v>
      </c>
      <c r="B15" s="103">
        <v>451</v>
      </c>
      <c r="C15" s="104">
        <v>675</v>
      </c>
      <c r="D15" s="104">
        <v>331</v>
      </c>
      <c r="E15" s="104">
        <v>344</v>
      </c>
      <c r="F15" s="103">
        <v>454</v>
      </c>
      <c r="G15" s="104">
        <v>678</v>
      </c>
      <c r="H15" s="104">
        <v>332</v>
      </c>
      <c r="I15" s="104">
        <v>346</v>
      </c>
      <c r="J15" s="79">
        <f t="shared" si="11"/>
        <v>3</v>
      </c>
      <c r="K15" s="114" t="s">
        <v>170</v>
      </c>
      <c r="L15" s="84">
        <v>169</v>
      </c>
      <c r="M15" s="85">
        <v>303</v>
      </c>
      <c r="N15" s="85">
        <v>133</v>
      </c>
      <c r="O15" s="86">
        <v>170</v>
      </c>
      <c r="P15" s="84">
        <v>179</v>
      </c>
      <c r="Q15" s="85">
        <v>323</v>
      </c>
      <c r="R15" s="85">
        <v>145</v>
      </c>
      <c r="S15" s="86">
        <v>178</v>
      </c>
      <c r="T15" s="79">
        <f t="shared" si="1"/>
        <v>20</v>
      </c>
      <c r="U15" s="114" t="s">
        <v>153</v>
      </c>
      <c r="V15" s="99">
        <v>718</v>
      </c>
      <c r="W15" s="100">
        <v>1240</v>
      </c>
      <c r="X15" s="100">
        <v>603</v>
      </c>
      <c r="Y15" s="101">
        <v>637</v>
      </c>
      <c r="Z15" s="99">
        <v>735</v>
      </c>
      <c r="AA15" s="100">
        <v>1246</v>
      </c>
      <c r="AB15" s="100">
        <v>600</v>
      </c>
      <c r="AC15" s="101">
        <v>646</v>
      </c>
      <c r="AD15" s="79">
        <f t="shared" si="2"/>
        <v>6</v>
      </c>
      <c r="AE15" s="114"/>
      <c r="AF15" s="87"/>
      <c r="AG15" s="88"/>
      <c r="AH15" s="88"/>
      <c r="AI15" s="89"/>
      <c r="AJ15" s="87"/>
      <c r="AK15" s="88"/>
      <c r="AL15" s="88"/>
      <c r="AM15" s="89"/>
      <c r="AN15" s="79"/>
      <c r="AO15" s="114" t="s">
        <v>358</v>
      </c>
      <c r="AP15" s="84">
        <v>2326</v>
      </c>
      <c r="AQ15" s="85">
        <v>5714</v>
      </c>
      <c r="AR15" s="85">
        <v>2894</v>
      </c>
      <c r="AS15" s="86">
        <v>2820</v>
      </c>
      <c r="AT15" s="84">
        <v>2346</v>
      </c>
      <c r="AU15" s="85">
        <v>5757</v>
      </c>
      <c r="AV15" s="85">
        <v>2900</v>
      </c>
      <c r="AW15" s="86">
        <v>2857</v>
      </c>
      <c r="AX15" s="79">
        <f>AU15-AQ15</f>
        <v>43</v>
      </c>
      <c r="AY15" s="114" t="s">
        <v>345</v>
      </c>
      <c r="AZ15" s="84">
        <v>438</v>
      </c>
      <c r="BA15" s="85">
        <v>1021</v>
      </c>
      <c r="BB15" s="85">
        <v>511</v>
      </c>
      <c r="BC15" s="86">
        <v>510</v>
      </c>
      <c r="BD15" s="84">
        <v>450</v>
      </c>
      <c r="BE15" s="85">
        <v>1032</v>
      </c>
      <c r="BF15" s="85">
        <v>515</v>
      </c>
      <c r="BG15" s="86">
        <v>517</v>
      </c>
      <c r="BH15" s="79">
        <f t="shared" si="12"/>
        <v>11</v>
      </c>
      <c r="BI15" s="233" t="s">
        <v>326</v>
      </c>
      <c r="BJ15" s="84">
        <v>207</v>
      </c>
      <c r="BK15" s="85">
        <v>431</v>
      </c>
      <c r="BL15" s="85">
        <v>203</v>
      </c>
      <c r="BM15" s="86">
        <v>228</v>
      </c>
      <c r="BN15" s="84">
        <v>202</v>
      </c>
      <c r="BO15" s="85">
        <v>410</v>
      </c>
      <c r="BP15" s="85">
        <v>197</v>
      </c>
      <c r="BQ15" s="86">
        <v>213</v>
      </c>
      <c r="BR15" s="79">
        <f t="shared" si="9"/>
        <v>-21</v>
      </c>
      <c r="BS15" s="236"/>
      <c r="BT15" s="84"/>
      <c r="BU15" s="85"/>
      <c r="BV15" s="85"/>
      <c r="BW15" s="86"/>
      <c r="BX15" s="84"/>
      <c r="BY15" s="85"/>
      <c r="BZ15" s="85"/>
      <c r="CA15" s="86"/>
      <c r="CB15" s="79"/>
    </row>
    <row r="16" spans="1:84" ht="15" customHeight="1">
      <c r="A16" s="90" t="s">
        <v>194</v>
      </c>
      <c r="B16" s="103">
        <v>348</v>
      </c>
      <c r="C16" s="104">
        <v>605</v>
      </c>
      <c r="D16" s="104">
        <v>291</v>
      </c>
      <c r="E16" s="104">
        <v>314</v>
      </c>
      <c r="F16" s="103">
        <v>346</v>
      </c>
      <c r="G16" s="104">
        <v>596</v>
      </c>
      <c r="H16" s="104">
        <v>284</v>
      </c>
      <c r="I16" s="104">
        <v>312</v>
      </c>
      <c r="J16" s="79">
        <f t="shared" si="11"/>
        <v>-9</v>
      </c>
      <c r="K16" s="114" t="s">
        <v>174</v>
      </c>
      <c r="L16" s="84">
        <v>288</v>
      </c>
      <c r="M16" s="85">
        <v>516</v>
      </c>
      <c r="N16" s="85">
        <v>238</v>
      </c>
      <c r="O16" s="86">
        <v>278</v>
      </c>
      <c r="P16" s="84">
        <v>286</v>
      </c>
      <c r="Q16" s="85">
        <v>512</v>
      </c>
      <c r="R16" s="85">
        <v>239</v>
      </c>
      <c r="S16" s="86">
        <v>273</v>
      </c>
      <c r="T16" s="79">
        <f t="shared" si="1"/>
        <v>-4</v>
      </c>
      <c r="U16" s="114" t="s">
        <v>158</v>
      </c>
      <c r="V16" s="99">
        <v>303</v>
      </c>
      <c r="W16" s="100">
        <v>491</v>
      </c>
      <c r="X16" s="100">
        <v>225</v>
      </c>
      <c r="Y16" s="101">
        <v>266</v>
      </c>
      <c r="Z16" s="99">
        <v>304</v>
      </c>
      <c r="AA16" s="100">
        <v>484</v>
      </c>
      <c r="AB16" s="100">
        <v>230</v>
      </c>
      <c r="AC16" s="101">
        <v>254</v>
      </c>
      <c r="AD16" s="79">
        <f t="shared" si="2"/>
        <v>-7</v>
      </c>
      <c r="AE16" s="114" t="s">
        <v>362</v>
      </c>
      <c r="AF16" s="84">
        <v>2294</v>
      </c>
      <c r="AG16" s="85">
        <v>4671</v>
      </c>
      <c r="AH16" s="85">
        <v>2262</v>
      </c>
      <c r="AI16" s="86">
        <v>2409</v>
      </c>
      <c r="AJ16" s="84">
        <v>2275</v>
      </c>
      <c r="AK16" s="85">
        <v>4570</v>
      </c>
      <c r="AL16" s="85">
        <v>2208</v>
      </c>
      <c r="AM16" s="86">
        <v>2362</v>
      </c>
      <c r="AN16" s="79">
        <f t="shared" ref="AN16:AN23" si="15">AK16-AG16</f>
        <v>-101</v>
      </c>
      <c r="AO16" s="114"/>
      <c r="AP16" s="87"/>
      <c r="AQ16" s="88"/>
      <c r="AR16" s="88"/>
      <c r="AS16" s="89"/>
      <c r="AT16" s="87"/>
      <c r="AU16" s="88"/>
      <c r="AV16" s="88"/>
      <c r="AW16" s="89"/>
      <c r="AX16" s="79"/>
      <c r="AY16" s="114" t="s">
        <v>349</v>
      </c>
      <c r="AZ16" s="84">
        <v>174</v>
      </c>
      <c r="BA16" s="85">
        <v>386</v>
      </c>
      <c r="BB16" s="85">
        <v>195</v>
      </c>
      <c r="BC16" s="86">
        <v>191</v>
      </c>
      <c r="BD16" s="84">
        <v>176</v>
      </c>
      <c r="BE16" s="85">
        <v>388</v>
      </c>
      <c r="BF16" s="85">
        <v>194</v>
      </c>
      <c r="BG16" s="86">
        <v>194</v>
      </c>
      <c r="BH16" s="79">
        <f t="shared" si="12"/>
        <v>2</v>
      </c>
      <c r="BI16" s="233" t="s">
        <v>330</v>
      </c>
      <c r="BJ16" s="84">
        <v>77</v>
      </c>
      <c r="BK16" s="85">
        <v>157</v>
      </c>
      <c r="BL16" s="85">
        <v>84</v>
      </c>
      <c r="BM16" s="86">
        <v>73</v>
      </c>
      <c r="BN16" s="84">
        <v>74</v>
      </c>
      <c r="BO16" s="85">
        <v>148</v>
      </c>
      <c r="BP16" s="85">
        <v>81</v>
      </c>
      <c r="BQ16" s="86">
        <v>67</v>
      </c>
      <c r="BR16" s="79">
        <f t="shared" si="9"/>
        <v>-9</v>
      </c>
      <c r="BS16" s="237"/>
      <c r="BT16" s="84"/>
      <c r="BU16" s="85"/>
      <c r="BV16" s="85"/>
      <c r="BW16" s="86"/>
      <c r="BX16" s="84"/>
      <c r="BY16" s="85"/>
      <c r="BZ16" s="85"/>
      <c r="CA16" s="86"/>
      <c r="CB16" s="79"/>
    </row>
    <row r="17" spans="1:80" ht="15" customHeight="1">
      <c r="A17" s="90" t="s">
        <v>200</v>
      </c>
      <c r="B17" s="103">
        <v>47</v>
      </c>
      <c r="C17" s="104">
        <v>75</v>
      </c>
      <c r="D17" s="104">
        <v>35</v>
      </c>
      <c r="E17" s="104">
        <v>40</v>
      </c>
      <c r="F17" s="103">
        <v>46</v>
      </c>
      <c r="G17" s="104">
        <v>73</v>
      </c>
      <c r="H17" s="104">
        <v>35</v>
      </c>
      <c r="I17" s="104">
        <v>38</v>
      </c>
      <c r="J17" s="115">
        <f t="shared" si="11"/>
        <v>-2</v>
      </c>
      <c r="K17" s="114"/>
      <c r="L17" s="84"/>
      <c r="M17" s="85"/>
      <c r="N17" s="85"/>
      <c r="O17" s="86"/>
      <c r="P17" s="84"/>
      <c r="Q17" s="85"/>
      <c r="R17" s="85"/>
      <c r="S17" s="86"/>
      <c r="T17" s="79"/>
      <c r="U17" s="114" t="s">
        <v>162</v>
      </c>
      <c r="V17" s="99">
        <v>312</v>
      </c>
      <c r="W17" s="100">
        <v>459</v>
      </c>
      <c r="X17" s="100">
        <v>215</v>
      </c>
      <c r="Y17" s="101">
        <v>244</v>
      </c>
      <c r="Z17" s="99">
        <v>300</v>
      </c>
      <c r="AA17" s="100">
        <v>437</v>
      </c>
      <c r="AB17" s="100">
        <v>206</v>
      </c>
      <c r="AC17" s="101">
        <v>231</v>
      </c>
      <c r="AD17" s="79">
        <f t="shared" si="2"/>
        <v>-22</v>
      </c>
      <c r="AE17" s="114" t="s">
        <v>366</v>
      </c>
      <c r="AF17" s="84">
        <v>616</v>
      </c>
      <c r="AG17" s="85">
        <v>1293</v>
      </c>
      <c r="AH17" s="85">
        <v>620</v>
      </c>
      <c r="AI17" s="86">
        <v>673</v>
      </c>
      <c r="AJ17" s="84">
        <v>627</v>
      </c>
      <c r="AK17" s="85">
        <v>1315</v>
      </c>
      <c r="AL17" s="85">
        <v>624</v>
      </c>
      <c r="AM17" s="86">
        <v>691</v>
      </c>
      <c r="AN17" s="79">
        <f t="shared" si="15"/>
        <v>22</v>
      </c>
      <c r="AO17" s="113" t="s">
        <v>526</v>
      </c>
      <c r="AP17" s="125">
        <f t="shared" ref="AP17:AW17" si="16">SUM(AP19:AP21)</f>
        <v>6597</v>
      </c>
      <c r="AQ17" s="124">
        <f t="shared" si="16"/>
        <v>15977</v>
      </c>
      <c r="AR17" s="124">
        <f t="shared" si="16"/>
        <v>7726</v>
      </c>
      <c r="AS17" s="126">
        <f t="shared" si="16"/>
        <v>8251</v>
      </c>
      <c r="AT17" s="125">
        <f t="shared" si="16"/>
        <v>6721</v>
      </c>
      <c r="AU17" s="124">
        <f t="shared" si="16"/>
        <v>16139</v>
      </c>
      <c r="AV17" s="124">
        <f t="shared" si="16"/>
        <v>7816</v>
      </c>
      <c r="AW17" s="126">
        <f t="shared" si="16"/>
        <v>8323</v>
      </c>
      <c r="AX17" s="83">
        <f>AU17-AQ17</f>
        <v>162</v>
      </c>
      <c r="AY17" s="114" t="s">
        <v>353</v>
      </c>
      <c r="AZ17" s="84">
        <v>612</v>
      </c>
      <c r="BA17" s="85">
        <v>1322</v>
      </c>
      <c r="BB17" s="85">
        <v>616</v>
      </c>
      <c r="BC17" s="86">
        <v>706</v>
      </c>
      <c r="BD17" s="84">
        <v>615</v>
      </c>
      <c r="BE17" s="85">
        <v>1319</v>
      </c>
      <c r="BF17" s="85">
        <v>619</v>
      </c>
      <c r="BG17" s="86">
        <v>700</v>
      </c>
      <c r="BH17" s="79">
        <f t="shared" si="12"/>
        <v>-3</v>
      </c>
      <c r="BI17" s="114"/>
      <c r="BJ17" s="84"/>
      <c r="BK17" s="85"/>
      <c r="BL17" s="85"/>
      <c r="BM17" s="86"/>
      <c r="BN17" s="84"/>
      <c r="BO17" s="85"/>
      <c r="BP17" s="85"/>
      <c r="BQ17" s="86"/>
      <c r="BR17" s="79"/>
      <c r="BS17" s="114"/>
      <c r="BT17" s="85"/>
      <c r="BU17" s="85"/>
      <c r="BV17" s="85"/>
      <c r="BW17" s="86"/>
      <c r="BX17" s="84"/>
      <c r="BY17" s="85"/>
      <c r="BZ17" s="85"/>
      <c r="CA17" s="86"/>
      <c r="CB17" s="79"/>
    </row>
    <row r="18" spans="1:80" ht="15" customHeight="1">
      <c r="A18" s="90" t="s">
        <v>205</v>
      </c>
      <c r="B18" s="103">
        <v>131</v>
      </c>
      <c r="C18" s="104">
        <v>231</v>
      </c>
      <c r="D18" s="104">
        <v>102</v>
      </c>
      <c r="E18" s="104">
        <v>129</v>
      </c>
      <c r="F18" s="103">
        <v>135</v>
      </c>
      <c r="G18" s="104">
        <v>232</v>
      </c>
      <c r="H18" s="104">
        <v>99</v>
      </c>
      <c r="I18" s="104">
        <v>133</v>
      </c>
      <c r="J18" s="79">
        <f t="shared" si="11"/>
        <v>1</v>
      </c>
      <c r="K18" s="114" t="s">
        <v>186</v>
      </c>
      <c r="L18" s="84">
        <v>129</v>
      </c>
      <c r="M18" s="85">
        <v>195</v>
      </c>
      <c r="N18" s="85">
        <v>99</v>
      </c>
      <c r="O18" s="86">
        <v>96</v>
      </c>
      <c r="P18" s="84">
        <v>132</v>
      </c>
      <c r="Q18" s="85">
        <v>197</v>
      </c>
      <c r="R18" s="85">
        <v>98</v>
      </c>
      <c r="S18" s="86">
        <v>99</v>
      </c>
      <c r="T18" s="79">
        <f t="shared" ref="T18:T29" si="17">Q18-M18</f>
        <v>2</v>
      </c>
      <c r="U18" s="114"/>
      <c r="V18" s="99"/>
      <c r="W18" s="100"/>
      <c r="X18" s="100"/>
      <c r="Y18" s="101"/>
      <c r="Z18" s="99"/>
      <c r="AA18" s="100"/>
      <c r="AB18" s="100"/>
      <c r="AC18" s="101"/>
      <c r="AD18" s="79"/>
      <c r="AE18" s="114" t="s">
        <v>154</v>
      </c>
      <c r="AF18" s="84">
        <v>631</v>
      </c>
      <c r="AG18" s="85">
        <v>1330</v>
      </c>
      <c r="AH18" s="85">
        <v>653</v>
      </c>
      <c r="AI18" s="86">
        <v>677</v>
      </c>
      <c r="AJ18" s="84">
        <v>630</v>
      </c>
      <c r="AK18" s="85">
        <v>1310</v>
      </c>
      <c r="AL18" s="85">
        <v>650</v>
      </c>
      <c r="AM18" s="86">
        <v>660</v>
      </c>
      <c r="AN18" s="79">
        <f t="shared" si="15"/>
        <v>-20</v>
      </c>
      <c r="AO18" s="114"/>
      <c r="AP18" s="87"/>
      <c r="AQ18" s="88"/>
      <c r="AR18" s="88"/>
      <c r="AS18" s="89"/>
      <c r="AT18" s="87"/>
      <c r="AU18" s="88"/>
      <c r="AV18" s="88"/>
      <c r="AW18" s="89"/>
      <c r="AX18" s="79"/>
      <c r="AY18" s="114"/>
      <c r="AZ18" s="87"/>
      <c r="BA18" s="88"/>
      <c r="BB18" s="88"/>
      <c r="BC18" s="89"/>
      <c r="BD18" s="87"/>
      <c r="BE18" s="88"/>
      <c r="BF18" s="88"/>
      <c r="BG18" s="89"/>
      <c r="BH18" s="79"/>
      <c r="BI18" s="114"/>
      <c r="BJ18" s="87"/>
      <c r="BK18" s="88"/>
      <c r="BL18" s="88"/>
      <c r="BM18" s="89"/>
      <c r="BN18" s="87"/>
      <c r="BO18" s="88"/>
      <c r="BP18" s="88"/>
      <c r="BQ18" s="89"/>
      <c r="BR18" s="79"/>
      <c r="BS18" s="114"/>
      <c r="BT18" s="87"/>
      <c r="BU18" s="88"/>
      <c r="BV18" s="88"/>
      <c r="BW18" s="89"/>
      <c r="BX18" s="87"/>
      <c r="BY18" s="88"/>
      <c r="BZ18" s="88"/>
      <c r="CA18" s="89"/>
      <c r="CB18" s="79"/>
    </row>
    <row r="19" spans="1:80" ht="15" customHeight="1">
      <c r="A19" s="90" t="s">
        <v>209</v>
      </c>
      <c r="B19" s="103">
        <v>77</v>
      </c>
      <c r="C19" s="104">
        <v>130</v>
      </c>
      <c r="D19" s="104">
        <v>59</v>
      </c>
      <c r="E19" s="104">
        <v>71</v>
      </c>
      <c r="F19" s="103">
        <v>113</v>
      </c>
      <c r="G19" s="104">
        <v>204</v>
      </c>
      <c r="H19" s="104">
        <v>92</v>
      </c>
      <c r="I19" s="104">
        <v>112</v>
      </c>
      <c r="J19" s="79">
        <f t="shared" si="11"/>
        <v>74</v>
      </c>
      <c r="K19" s="114" t="s">
        <v>191</v>
      </c>
      <c r="L19" s="84">
        <v>82</v>
      </c>
      <c r="M19" s="85">
        <v>113</v>
      </c>
      <c r="N19" s="85">
        <v>58</v>
      </c>
      <c r="O19" s="86">
        <v>55</v>
      </c>
      <c r="P19" s="84">
        <v>78</v>
      </c>
      <c r="Q19" s="85">
        <v>106</v>
      </c>
      <c r="R19" s="85">
        <v>58</v>
      </c>
      <c r="S19" s="86">
        <v>48</v>
      </c>
      <c r="T19" s="79">
        <f t="shared" si="17"/>
        <v>-7</v>
      </c>
      <c r="U19" s="114" t="s">
        <v>166</v>
      </c>
      <c r="V19" s="99">
        <v>500</v>
      </c>
      <c r="W19" s="100">
        <v>1074</v>
      </c>
      <c r="X19" s="100">
        <v>489</v>
      </c>
      <c r="Y19" s="101">
        <v>585</v>
      </c>
      <c r="Z19" s="99">
        <v>515</v>
      </c>
      <c r="AA19" s="100">
        <v>1062</v>
      </c>
      <c r="AB19" s="100">
        <v>478</v>
      </c>
      <c r="AC19" s="101">
        <v>584</v>
      </c>
      <c r="AD19" s="79">
        <f t="shared" ref="AD19:AD30" si="18">AA19-W19</f>
        <v>-12</v>
      </c>
      <c r="AE19" s="114" t="s">
        <v>159</v>
      </c>
      <c r="AF19" s="84">
        <v>461</v>
      </c>
      <c r="AG19" s="85">
        <v>916</v>
      </c>
      <c r="AH19" s="85">
        <v>458</v>
      </c>
      <c r="AI19" s="86">
        <v>458</v>
      </c>
      <c r="AJ19" s="84">
        <v>457</v>
      </c>
      <c r="AK19" s="85">
        <v>911</v>
      </c>
      <c r="AL19" s="85">
        <v>449</v>
      </c>
      <c r="AM19" s="86">
        <v>462</v>
      </c>
      <c r="AN19" s="79">
        <f t="shared" si="15"/>
        <v>-5</v>
      </c>
      <c r="AO19" s="114" t="s">
        <v>369</v>
      </c>
      <c r="AP19" s="84">
        <v>2128</v>
      </c>
      <c r="AQ19" s="85">
        <v>4704</v>
      </c>
      <c r="AR19" s="85">
        <v>2273</v>
      </c>
      <c r="AS19" s="86">
        <v>2431</v>
      </c>
      <c r="AT19" s="84">
        <v>2161</v>
      </c>
      <c r="AU19" s="85">
        <v>4664</v>
      </c>
      <c r="AV19" s="85">
        <v>2266</v>
      </c>
      <c r="AW19" s="86">
        <v>2398</v>
      </c>
      <c r="AX19" s="79">
        <f>AU19-AQ19</f>
        <v>-40</v>
      </c>
      <c r="AY19" s="113" t="s">
        <v>527</v>
      </c>
      <c r="AZ19" s="125">
        <f t="shared" ref="AZ19:BG19" si="19">SUM(AZ21:AZ25)</f>
        <v>4889</v>
      </c>
      <c r="BA19" s="124">
        <f t="shared" si="19"/>
        <v>9987</v>
      </c>
      <c r="BB19" s="124">
        <f t="shared" si="19"/>
        <v>4938</v>
      </c>
      <c r="BC19" s="126">
        <f t="shared" si="19"/>
        <v>5049</v>
      </c>
      <c r="BD19" s="125">
        <f t="shared" si="19"/>
        <v>4969</v>
      </c>
      <c r="BE19" s="124">
        <f t="shared" si="19"/>
        <v>9994</v>
      </c>
      <c r="BF19" s="124">
        <f t="shared" si="19"/>
        <v>4942</v>
      </c>
      <c r="BG19" s="126">
        <f t="shared" si="19"/>
        <v>5052</v>
      </c>
      <c r="BH19" s="83">
        <f>BE19-BA19</f>
        <v>7</v>
      </c>
      <c r="BI19" s="113" t="s">
        <v>528</v>
      </c>
      <c r="BJ19" s="129">
        <f t="shared" ref="BJ19:BQ19" si="20">SUM(BJ21:BJ26)</f>
        <v>3118</v>
      </c>
      <c r="BK19" s="130">
        <f t="shared" si="20"/>
        <v>6898</v>
      </c>
      <c r="BL19" s="130">
        <f t="shared" si="20"/>
        <v>3453</v>
      </c>
      <c r="BM19" s="130">
        <f t="shared" si="20"/>
        <v>3445</v>
      </c>
      <c r="BN19" s="129">
        <f t="shared" si="20"/>
        <v>3152</v>
      </c>
      <c r="BO19" s="130">
        <f t="shared" si="20"/>
        <v>6817</v>
      </c>
      <c r="BP19" s="130">
        <f t="shared" si="20"/>
        <v>3426</v>
      </c>
      <c r="BQ19" s="130">
        <f t="shared" si="20"/>
        <v>3391</v>
      </c>
      <c r="BR19" s="127">
        <f>BO19-BK19</f>
        <v>-81</v>
      </c>
      <c r="BS19" s="113"/>
      <c r="BT19" s="125"/>
      <c r="BU19" s="124"/>
      <c r="BV19" s="124"/>
      <c r="BW19" s="126"/>
      <c r="BX19" s="131"/>
      <c r="BY19" s="130"/>
      <c r="BZ19" s="130"/>
      <c r="CA19" s="130"/>
      <c r="CB19" s="83"/>
    </row>
    <row r="20" spans="1:80" ht="15" customHeight="1">
      <c r="A20" s="90" t="s">
        <v>214</v>
      </c>
      <c r="B20" s="106">
        <v>181</v>
      </c>
      <c r="C20" s="104">
        <v>251</v>
      </c>
      <c r="D20" s="104">
        <v>133</v>
      </c>
      <c r="E20" s="104">
        <v>118</v>
      </c>
      <c r="F20" s="103">
        <v>185</v>
      </c>
      <c r="G20" s="104">
        <v>250</v>
      </c>
      <c r="H20" s="104">
        <v>128</v>
      </c>
      <c r="I20" s="104">
        <v>122</v>
      </c>
      <c r="J20" s="79">
        <f t="shared" si="11"/>
        <v>-1</v>
      </c>
      <c r="K20" s="114" t="s">
        <v>195</v>
      </c>
      <c r="L20" s="84">
        <v>242</v>
      </c>
      <c r="M20" s="85">
        <v>353</v>
      </c>
      <c r="N20" s="85">
        <v>170</v>
      </c>
      <c r="O20" s="86">
        <v>183</v>
      </c>
      <c r="P20" s="84">
        <v>241</v>
      </c>
      <c r="Q20" s="85">
        <v>349</v>
      </c>
      <c r="R20" s="85">
        <v>165</v>
      </c>
      <c r="S20" s="86">
        <v>184</v>
      </c>
      <c r="T20" s="79">
        <f t="shared" si="17"/>
        <v>-4</v>
      </c>
      <c r="U20" s="114" t="s">
        <v>171</v>
      </c>
      <c r="V20" s="99">
        <v>295</v>
      </c>
      <c r="W20" s="100">
        <v>614</v>
      </c>
      <c r="X20" s="100">
        <v>281</v>
      </c>
      <c r="Y20" s="101">
        <v>333</v>
      </c>
      <c r="Z20" s="99">
        <v>291</v>
      </c>
      <c r="AA20" s="100">
        <v>607</v>
      </c>
      <c r="AB20" s="100">
        <v>277</v>
      </c>
      <c r="AC20" s="101">
        <v>330</v>
      </c>
      <c r="AD20" s="79">
        <f t="shared" si="18"/>
        <v>-7</v>
      </c>
      <c r="AE20" s="114" t="s">
        <v>163</v>
      </c>
      <c r="AF20" s="84">
        <v>2588</v>
      </c>
      <c r="AG20" s="85">
        <v>5750</v>
      </c>
      <c r="AH20" s="85">
        <v>2762</v>
      </c>
      <c r="AI20" s="86">
        <v>2988</v>
      </c>
      <c r="AJ20" s="84">
        <v>2640</v>
      </c>
      <c r="AK20" s="85">
        <v>5783</v>
      </c>
      <c r="AL20" s="85">
        <v>2783</v>
      </c>
      <c r="AM20" s="86">
        <v>3000</v>
      </c>
      <c r="AN20" s="79">
        <f t="shared" si="15"/>
        <v>33</v>
      </c>
      <c r="AO20" s="114" t="s">
        <v>155</v>
      </c>
      <c r="AP20" s="84">
        <v>3765</v>
      </c>
      <c r="AQ20" s="85">
        <v>9573</v>
      </c>
      <c r="AR20" s="85">
        <v>4645</v>
      </c>
      <c r="AS20" s="86">
        <v>4928</v>
      </c>
      <c r="AT20" s="84">
        <v>3849</v>
      </c>
      <c r="AU20" s="85">
        <v>9749</v>
      </c>
      <c r="AV20" s="85">
        <v>4731</v>
      </c>
      <c r="AW20" s="86">
        <v>5018</v>
      </c>
      <c r="AX20" s="79">
        <f>AU20-AQ20</f>
        <v>176</v>
      </c>
      <c r="AY20" s="114"/>
      <c r="AZ20" s="87"/>
      <c r="BA20" s="88"/>
      <c r="BB20" s="88"/>
      <c r="BC20" s="89"/>
      <c r="BD20" s="87"/>
      <c r="BE20" s="88"/>
      <c r="BF20" s="88"/>
      <c r="BG20" s="89"/>
      <c r="BH20" s="79"/>
      <c r="BI20" s="114"/>
      <c r="BJ20" s="87"/>
      <c r="BK20" s="88"/>
      <c r="BL20" s="88"/>
      <c r="BM20" s="89"/>
      <c r="BN20" s="87"/>
      <c r="BO20" s="88"/>
      <c r="BP20" s="88"/>
      <c r="BQ20" s="89"/>
      <c r="BR20" s="95"/>
      <c r="BS20" s="114"/>
      <c r="BT20" s="87"/>
      <c r="BU20" s="88"/>
      <c r="BV20" s="88"/>
      <c r="BW20" s="89"/>
      <c r="BX20" s="87"/>
      <c r="BY20" s="88"/>
      <c r="BZ20" s="88"/>
      <c r="CA20" s="89"/>
      <c r="CB20" s="79"/>
    </row>
    <row r="21" spans="1:80" ht="15" customHeight="1">
      <c r="A21" s="90"/>
      <c r="B21" s="104"/>
      <c r="C21" s="104"/>
      <c r="D21" s="104"/>
      <c r="E21" s="104"/>
      <c r="F21" s="282"/>
      <c r="G21" s="104"/>
      <c r="H21" s="104"/>
      <c r="I21" s="104"/>
      <c r="J21" s="79"/>
      <c r="K21" s="114" t="s">
        <v>201</v>
      </c>
      <c r="L21" s="84">
        <v>116</v>
      </c>
      <c r="M21" s="85">
        <v>167</v>
      </c>
      <c r="N21" s="85">
        <v>75</v>
      </c>
      <c r="O21" s="86">
        <v>92</v>
      </c>
      <c r="P21" s="84">
        <v>110</v>
      </c>
      <c r="Q21" s="85">
        <v>157</v>
      </c>
      <c r="R21" s="85">
        <v>73</v>
      </c>
      <c r="S21" s="86">
        <v>84</v>
      </c>
      <c r="T21" s="79">
        <f t="shared" si="17"/>
        <v>-10</v>
      </c>
      <c r="U21" s="114" t="s">
        <v>175</v>
      </c>
      <c r="V21" s="107" t="s">
        <v>182</v>
      </c>
      <c r="W21" s="108" t="s">
        <v>182</v>
      </c>
      <c r="X21" s="108" t="s">
        <v>182</v>
      </c>
      <c r="Y21" s="109" t="s">
        <v>182</v>
      </c>
      <c r="Z21" s="107" t="s">
        <v>182</v>
      </c>
      <c r="AA21" s="108" t="s">
        <v>182</v>
      </c>
      <c r="AB21" s="108" t="s">
        <v>182</v>
      </c>
      <c r="AC21" s="109" t="s">
        <v>182</v>
      </c>
      <c r="AD21" s="108" t="s">
        <v>182</v>
      </c>
      <c r="AE21" s="114" t="s">
        <v>167</v>
      </c>
      <c r="AF21" s="84">
        <v>3811</v>
      </c>
      <c r="AG21" s="85">
        <v>8399</v>
      </c>
      <c r="AH21" s="85">
        <v>4070</v>
      </c>
      <c r="AI21" s="86">
        <v>4329</v>
      </c>
      <c r="AJ21" s="84">
        <v>3785</v>
      </c>
      <c r="AK21" s="85">
        <v>8191</v>
      </c>
      <c r="AL21" s="85">
        <v>3949</v>
      </c>
      <c r="AM21" s="86">
        <v>4242</v>
      </c>
      <c r="AN21" s="79">
        <f t="shared" si="15"/>
        <v>-208</v>
      </c>
      <c r="AO21" s="114" t="s">
        <v>160</v>
      </c>
      <c r="AP21" s="84">
        <v>704</v>
      </c>
      <c r="AQ21" s="85">
        <v>1700</v>
      </c>
      <c r="AR21" s="85">
        <v>808</v>
      </c>
      <c r="AS21" s="86">
        <v>892</v>
      </c>
      <c r="AT21" s="84">
        <v>711</v>
      </c>
      <c r="AU21" s="85">
        <v>1726</v>
      </c>
      <c r="AV21" s="85">
        <v>819</v>
      </c>
      <c r="AW21" s="86">
        <v>907</v>
      </c>
      <c r="AX21" s="79">
        <f>AU21-AQ21</f>
        <v>26</v>
      </c>
      <c r="AY21" s="114" t="s">
        <v>363</v>
      </c>
      <c r="AZ21" s="84">
        <v>1306</v>
      </c>
      <c r="BA21" s="85">
        <v>2578</v>
      </c>
      <c r="BB21" s="85">
        <v>1234</v>
      </c>
      <c r="BC21" s="86">
        <v>1344</v>
      </c>
      <c r="BD21" s="84">
        <v>1326</v>
      </c>
      <c r="BE21" s="85">
        <v>2582</v>
      </c>
      <c r="BF21" s="85">
        <v>1224</v>
      </c>
      <c r="BG21" s="86">
        <v>1358</v>
      </c>
      <c r="BH21" s="79">
        <f>BE21-BA21</f>
        <v>4</v>
      </c>
      <c r="BI21" s="114" t="s">
        <v>529</v>
      </c>
      <c r="BJ21" s="84">
        <v>376</v>
      </c>
      <c r="BK21" s="85">
        <v>811</v>
      </c>
      <c r="BL21" s="85">
        <v>411</v>
      </c>
      <c r="BM21" s="86">
        <v>400</v>
      </c>
      <c r="BN21" s="84">
        <v>371</v>
      </c>
      <c r="BO21" s="85">
        <v>785</v>
      </c>
      <c r="BP21" s="85">
        <v>407</v>
      </c>
      <c r="BQ21" s="86">
        <v>378</v>
      </c>
      <c r="BR21" s="95">
        <f t="shared" ref="BR21:BR26" si="21">BO21-BK21</f>
        <v>-26</v>
      </c>
      <c r="BS21" s="114"/>
      <c r="BT21" s="84"/>
      <c r="BU21" s="85"/>
      <c r="BV21" s="85"/>
      <c r="BW21" s="86"/>
      <c r="BX21" s="84"/>
      <c r="BY21" s="85"/>
      <c r="BZ21" s="85"/>
      <c r="CA21" s="86"/>
      <c r="CB21" s="79"/>
    </row>
    <row r="22" spans="1:80" ht="15" customHeight="1">
      <c r="A22" s="90" t="s">
        <v>224</v>
      </c>
      <c r="B22" s="104">
        <v>125</v>
      </c>
      <c r="C22" s="104">
        <v>185</v>
      </c>
      <c r="D22" s="104">
        <v>101</v>
      </c>
      <c r="E22" s="104">
        <v>84</v>
      </c>
      <c r="F22" s="282">
        <v>116</v>
      </c>
      <c r="G22" s="104">
        <v>163</v>
      </c>
      <c r="H22" s="104">
        <v>85</v>
      </c>
      <c r="I22" s="104">
        <v>78</v>
      </c>
      <c r="J22" s="79">
        <f t="shared" ref="J22:J31" si="22">G22-C22</f>
        <v>-22</v>
      </c>
      <c r="K22" s="114" t="s">
        <v>206</v>
      </c>
      <c r="L22" s="84">
        <v>17</v>
      </c>
      <c r="M22" s="85">
        <v>32</v>
      </c>
      <c r="N22" s="85">
        <v>12</v>
      </c>
      <c r="O22" s="86">
        <v>20</v>
      </c>
      <c r="P22" s="84">
        <v>17</v>
      </c>
      <c r="Q22" s="85">
        <v>33</v>
      </c>
      <c r="R22" s="85">
        <v>12</v>
      </c>
      <c r="S22" s="86">
        <v>21</v>
      </c>
      <c r="T22" s="79">
        <f t="shared" si="17"/>
        <v>1</v>
      </c>
      <c r="U22" s="114" t="s">
        <v>181</v>
      </c>
      <c r="V22" s="107">
        <v>13</v>
      </c>
      <c r="W22" s="108">
        <v>13</v>
      </c>
      <c r="X22" s="108" t="s">
        <v>182</v>
      </c>
      <c r="Y22" s="109">
        <v>13</v>
      </c>
      <c r="Z22" s="107">
        <v>16</v>
      </c>
      <c r="AA22" s="108">
        <v>16</v>
      </c>
      <c r="AB22" s="108">
        <v>0</v>
      </c>
      <c r="AC22" s="109">
        <v>16</v>
      </c>
      <c r="AD22" s="118">
        <f>AA22-W22</f>
        <v>3</v>
      </c>
      <c r="AE22" s="114" t="s">
        <v>172</v>
      </c>
      <c r="AF22" s="84">
        <v>3627</v>
      </c>
      <c r="AG22" s="85">
        <v>8242</v>
      </c>
      <c r="AH22" s="85">
        <v>3970</v>
      </c>
      <c r="AI22" s="86">
        <v>4272</v>
      </c>
      <c r="AJ22" s="84">
        <v>3708</v>
      </c>
      <c r="AK22" s="85">
        <v>8294</v>
      </c>
      <c r="AL22" s="85">
        <v>3978</v>
      </c>
      <c r="AM22" s="86">
        <v>4316</v>
      </c>
      <c r="AN22" s="79">
        <f t="shared" si="15"/>
        <v>52</v>
      </c>
      <c r="AO22" s="114"/>
      <c r="AP22" s="87"/>
      <c r="AQ22" s="88"/>
      <c r="AR22" s="88"/>
      <c r="AS22" s="89"/>
      <c r="AT22" s="87"/>
      <c r="AU22" s="88"/>
      <c r="AV22" s="88"/>
      <c r="AW22" s="89"/>
      <c r="AX22" s="79"/>
      <c r="AY22" s="114" t="s">
        <v>367</v>
      </c>
      <c r="AZ22" s="84">
        <v>982</v>
      </c>
      <c r="BA22" s="85">
        <v>1788</v>
      </c>
      <c r="BB22" s="85">
        <v>896</v>
      </c>
      <c r="BC22" s="86">
        <v>892</v>
      </c>
      <c r="BD22" s="84">
        <v>996</v>
      </c>
      <c r="BE22" s="85">
        <v>1789</v>
      </c>
      <c r="BF22" s="85">
        <v>899</v>
      </c>
      <c r="BG22" s="86">
        <v>890</v>
      </c>
      <c r="BH22" s="79">
        <f>BE22-BA22</f>
        <v>1</v>
      </c>
      <c r="BI22" s="114" t="s">
        <v>530</v>
      </c>
      <c r="BJ22" s="84">
        <v>289</v>
      </c>
      <c r="BK22" s="85">
        <v>674</v>
      </c>
      <c r="BL22" s="85">
        <v>328</v>
      </c>
      <c r="BM22" s="86">
        <v>346</v>
      </c>
      <c r="BN22" s="84">
        <v>293</v>
      </c>
      <c r="BO22" s="85">
        <v>672</v>
      </c>
      <c r="BP22" s="85">
        <v>328</v>
      </c>
      <c r="BQ22" s="86">
        <v>344</v>
      </c>
      <c r="BR22" s="95">
        <f t="shared" si="21"/>
        <v>-2</v>
      </c>
      <c r="BS22" s="114"/>
      <c r="BT22" s="84"/>
      <c r="BU22" s="85"/>
      <c r="BV22" s="85"/>
      <c r="BW22" s="86"/>
      <c r="BX22" s="84"/>
      <c r="BY22" s="85"/>
      <c r="BZ22" s="85"/>
      <c r="CA22" s="86"/>
      <c r="CB22" s="79"/>
    </row>
    <row r="23" spans="1:80" ht="15" customHeight="1">
      <c r="A23" s="90" t="s">
        <v>229</v>
      </c>
      <c r="B23" s="104">
        <v>167</v>
      </c>
      <c r="C23" s="104">
        <v>257</v>
      </c>
      <c r="D23" s="104">
        <v>113</v>
      </c>
      <c r="E23" s="104">
        <v>144</v>
      </c>
      <c r="F23" s="282">
        <v>155</v>
      </c>
      <c r="G23" s="104">
        <v>234</v>
      </c>
      <c r="H23" s="104">
        <v>104</v>
      </c>
      <c r="I23" s="104">
        <v>130</v>
      </c>
      <c r="J23" s="79">
        <f t="shared" si="22"/>
        <v>-23</v>
      </c>
      <c r="K23" s="114" t="s">
        <v>210</v>
      </c>
      <c r="L23" s="84">
        <v>499</v>
      </c>
      <c r="M23" s="85">
        <v>788</v>
      </c>
      <c r="N23" s="85">
        <v>363</v>
      </c>
      <c r="O23" s="86">
        <v>425</v>
      </c>
      <c r="P23" s="84">
        <v>523</v>
      </c>
      <c r="Q23" s="85">
        <v>828</v>
      </c>
      <c r="R23" s="85">
        <v>376</v>
      </c>
      <c r="S23" s="86">
        <v>452</v>
      </c>
      <c r="T23" s="79">
        <f t="shared" si="17"/>
        <v>40</v>
      </c>
      <c r="U23" s="114" t="s">
        <v>187</v>
      </c>
      <c r="V23" s="107">
        <v>885</v>
      </c>
      <c r="W23" s="108">
        <v>1713</v>
      </c>
      <c r="X23" s="108">
        <v>826</v>
      </c>
      <c r="Y23" s="109">
        <v>887</v>
      </c>
      <c r="Z23" s="107">
        <v>898</v>
      </c>
      <c r="AA23" s="108">
        <v>1702</v>
      </c>
      <c r="AB23" s="108">
        <v>812</v>
      </c>
      <c r="AC23" s="109">
        <v>890</v>
      </c>
      <c r="AD23" s="79">
        <f t="shared" si="18"/>
        <v>-11</v>
      </c>
      <c r="AE23" s="114" t="s">
        <v>176</v>
      </c>
      <c r="AF23" s="84">
        <v>3397</v>
      </c>
      <c r="AG23" s="85">
        <v>7044</v>
      </c>
      <c r="AH23" s="85">
        <v>3293</v>
      </c>
      <c r="AI23" s="86">
        <v>3751</v>
      </c>
      <c r="AJ23" s="84">
        <v>3435</v>
      </c>
      <c r="AK23" s="85">
        <v>7036</v>
      </c>
      <c r="AL23" s="85">
        <v>3302</v>
      </c>
      <c r="AM23" s="86">
        <v>3734</v>
      </c>
      <c r="AN23" s="79">
        <f t="shared" si="15"/>
        <v>-8</v>
      </c>
      <c r="AO23" s="113" t="s">
        <v>168</v>
      </c>
      <c r="AP23" s="125">
        <f t="shared" ref="AP23:AW23" si="23">SUM(AP25)</f>
        <v>4048</v>
      </c>
      <c r="AQ23" s="124">
        <f t="shared" si="23"/>
        <v>8413</v>
      </c>
      <c r="AR23" s="124">
        <f t="shared" si="23"/>
        <v>4025</v>
      </c>
      <c r="AS23" s="126">
        <f t="shared" si="23"/>
        <v>4388</v>
      </c>
      <c r="AT23" s="125">
        <f t="shared" si="23"/>
        <v>4091</v>
      </c>
      <c r="AU23" s="124">
        <f t="shared" si="23"/>
        <v>8467</v>
      </c>
      <c r="AV23" s="124">
        <f t="shared" si="23"/>
        <v>4040</v>
      </c>
      <c r="AW23" s="126">
        <f t="shared" si="23"/>
        <v>4427</v>
      </c>
      <c r="AX23" s="83">
        <f>AU23-AQ23</f>
        <v>54</v>
      </c>
      <c r="AY23" s="114" t="s">
        <v>370</v>
      </c>
      <c r="AZ23" s="84">
        <v>1256</v>
      </c>
      <c r="BA23" s="85">
        <v>2814</v>
      </c>
      <c r="BB23" s="85">
        <v>1406</v>
      </c>
      <c r="BC23" s="86">
        <v>1408</v>
      </c>
      <c r="BD23" s="84">
        <v>1257</v>
      </c>
      <c r="BE23" s="85">
        <v>2774</v>
      </c>
      <c r="BF23" s="85">
        <v>1377</v>
      </c>
      <c r="BG23" s="86">
        <v>1397</v>
      </c>
      <c r="BH23" s="79">
        <f>BE23-BA23</f>
        <v>-40</v>
      </c>
      <c r="BI23" s="114" t="s">
        <v>531</v>
      </c>
      <c r="BJ23" s="84">
        <v>725</v>
      </c>
      <c r="BK23" s="85">
        <v>1515</v>
      </c>
      <c r="BL23" s="85">
        <v>762</v>
      </c>
      <c r="BM23" s="86">
        <v>753</v>
      </c>
      <c r="BN23" s="84">
        <v>741</v>
      </c>
      <c r="BO23" s="85">
        <v>1496</v>
      </c>
      <c r="BP23" s="85">
        <v>757</v>
      </c>
      <c r="BQ23" s="86">
        <v>739</v>
      </c>
      <c r="BR23" s="95">
        <f t="shared" si="21"/>
        <v>-19</v>
      </c>
      <c r="BS23" s="114"/>
      <c r="BT23" s="84"/>
      <c r="BU23" s="85"/>
      <c r="BV23" s="85"/>
      <c r="BW23" s="86"/>
      <c r="BX23" s="84"/>
      <c r="BY23" s="85"/>
      <c r="BZ23" s="85"/>
      <c r="CA23" s="86"/>
      <c r="CB23" s="79"/>
    </row>
    <row r="24" spans="1:80" ht="15" customHeight="1">
      <c r="A24" s="90" t="s">
        <v>233</v>
      </c>
      <c r="B24" s="104">
        <v>122</v>
      </c>
      <c r="C24" s="104">
        <v>168</v>
      </c>
      <c r="D24" s="104">
        <v>87</v>
      </c>
      <c r="E24" s="104">
        <v>81</v>
      </c>
      <c r="F24" s="282">
        <v>115</v>
      </c>
      <c r="G24" s="104">
        <v>159</v>
      </c>
      <c r="H24" s="104">
        <v>84</v>
      </c>
      <c r="I24" s="104">
        <v>75</v>
      </c>
      <c r="J24" s="79">
        <f t="shared" si="22"/>
        <v>-9</v>
      </c>
      <c r="K24" s="114" t="s">
        <v>215</v>
      </c>
      <c r="L24" s="84">
        <v>578</v>
      </c>
      <c r="M24" s="85">
        <v>941</v>
      </c>
      <c r="N24" s="85">
        <v>434</v>
      </c>
      <c r="O24" s="86">
        <v>507</v>
      </c>
      <c r="P24" s="84">
        <v>580</v>
      </c>
      <c r="Q24" s="85">
        <v>932</v>
      </c>
      <c r="R24" s="85">
        <v>430</v>
      </c>
      <c r="S24" s="86">
        <v>502</v>
      </c>
      <c r="T24" s="79">
        <f t="shared" si="17"/>
        <v>-9</v>
      </c>
      <c r="U24" s="114" t="s">
        <v>192</v>
      </c>
      <c r="V24" s="99">
        <v>599</v>
      </c>
      <c r="W24" s="100">
        <v>1118</v>
      </c>
      <c r="X24" s="100">
        <v>545</v>
      </c>
      <c r="Y24" s="101">
        <v>573</v>
      </c>
      <c r="Z24" s="99">
        <v>617</v>
      </c>
      <c r="AA24" s="100">
        <v>1125</v>
      </c>
      <c r="AB24" s="100">
        <v>548</v>
      </c>
      <c r="AC24" s="101">
        <v>577</v>
      </c>
      <c r="AD24" s="79">
        <f t="shared" si="18"/>
        <v>7</v>
      </c>
      <c r="AE24" s="114"/>
      <c r="AF24" s="87"/>
      <c r="AG24" s="88"/>
      <c r="AH24" s="88"/>
      <c r="AI24" s="89"/>
      <c r="AJ24" s="87"/>
      <c r="AK24" s="88"/>
      <c r="AL24" s="88"/>
      <c r="AM24" s="89"/>
      <c r="AN24" s="79"/>
      <c r="AO24" s="114"/>
      <c r="AP24" s="87"/>
      <c r="AQ24" s="88"/>
      <c r="AR24" s="88"/>
      <c r="AS24" s="89"/>
      <c r="AT24" s="87"/>
      <c r="AU24" s="88"/>
      <c r="AV24" s="88"/>
      <c r="AW24" s="89"/>
      <c r="AX24" s="79"/>
      <c r="AY24" s="114" t="s">
        <v>373</v>
      </c>
      <c r="AZ24" s="84">
        <v>446</v>
      </c>
      <c r="BA24" s="85">
        <v>923</v>
      </c>
      <c r="BB24" s="85">
        <v>462</v>
      </c>
      <c r="BC24" s="86">
        <v>461</v>
      </c>
      <c r="BD24" s="84">
        <v>446</v>
      </c>
      <c r="BE24" s="85">
        <v>914</v>
      </c>
      <c r="BF24" s="85">
        <v>465</v>
      </c>
      <c r="BG24" s="86">
        <v>449</v>
      </c>
      <c r="BH24" s="79">
        <f>BE24-BA24</f>
        <v>-9</v>
      </c>
      <c r="BI24" s="114" t="s">
        <v>532</v>
      </c>
      <c r="BJ24" s="84">
        <v>808</v>
      </c>
      <c r="BK24" s="85">
        <v>1831</v>
      </c>
      <c r="BL24" s="85">
        <v>906</v>
      </c>
      <c r="BM24" s="86">
        <v>925</v>
      </c>
      <c r="BN24" s="84">
        <v>818</v>
      </c>
      <c r="BO24" s="85">
        <v>1803</v>
      </c>
      <c r="BP24" s="85">
        <v>892</v>
      </c>
      <c r="BQ24" s="86">
        <v>911</v>
      </c>
      <c r="BR24" s="95">
        <f t="shared" si="21"/>
        <v>-28</v>
      </c>
      <c r="BS24" s="114"/>
      <c r="BT24" s="84"/>
      <c r="BU24" s="85"/>
      <c r="BV24" s="85"/>
      <c r="BW24" s="86"/>
      <c r="BX24" s="84"/>
      <c r="BY24" s="85"/>
      <c r="BZ24" s="85"/>
      <c r="CA24" s="86"/>
      <c r="CB24" s="79"/>
    </row>
    <row r="25" spans="1:80" ht="15" customHeight="1">
      <c r="A25" s="90" t="s">
        <v>238</v>
      </c>
      <c r="B25" s="104">
        <v>61</v>
      </c>
      <c r="C25" s="104">
        <v>125</v>
      </c>
      <c r="D25" s="104">
        <v>60</v>
      </c>
      <c r="E25" s="104">
        <v>65</v>
      </c>
      <c r="F25" s="282">
        <v>64</v>
      </c>
      <c r="G25" s="104">
        <v>131</v>
      </c>
      <c r="H25" s="104">
        <v>64</v>
      </c>
      <c r="I25" s="104">
        <v>67</v>
      </c>
      <c r="J25" s="79">
        <f t="shared" si="22"/>
        <v>6</v>
      </c>
      <c r="K25" s="114" t="s">
        <v>220</v>
      </c>
      <c r="L25" s="84">
        <v>328</v>
      </c>
      <c r="M25" s="85">
        <v>519</v>
      </c>
      <c r="N25" s="85">
        <v>263</v>
      </c>
      <c r="O25" s="86">
        <v>256</v>
      </c>
      <c r="P25" s="84">
        <v>319</v>
      </c>
      <c r="Q25" s="85">
        <v>499</v>
      </c>
      <c r="R25" s="85">
        <v>250</v>
      </c>
      <c r="S25" s="86">
        <v>249</v>
      </c>
      <c r="T25" s="79">
        <f t="shared" si="17"/>
        <v>-20</v>
      </c>
      <c r="U25" s="114" t="s">
        <v>196</v>
      </c>
      <c r="V25" s="99">
        <v>2188</v>
      </c>
      <c r="W25" s="100">
        <v>4099</v>
      </c>
      <c r="X25" s="100">
        <v>1916</v>
      </c>
      <c r="Y25" s="101">
        <v>2183</v>
      </c>
      <c r="Z25" s="99">
        <v>2157</v>
      </c>
      <c r="AA25" s="100">
        <v>3988</v>
      </c>
      <c r="AB25" s="100">
        <v>1864</v>
      </c>
      <c r="AC25" s="101">
        <v>2124</v>
      </c>
      <c r="AD25" s="115">
        <f t="shared" si="18"/>
        <v>-111</v>
      </c>
      <c r="AE25" s="113" t="s">
        <v>533</v>
      </c>
      <c r="AF25" s="125">
        <f t="shared" ref="AF25:AM25" si="24">SUM(AF27)</f>
        <v>15061</v>
      </c>
      <c r="AG25" s="124">
        <f t="shared" si="24"/>
        <v>31584</v>
      </c>
      <c r="AH25" s="124">
        <f t="shared" si="24"/>
        <v>15135</v>
      </c>
      <c r="AI25" s="126">
        <f t="shared" si="24"/>
        <v>16449</v>
      </c>
      <c r="AJ25" s="125">
        <f t="shared" si="24"/>
        <v>15223</v>
      </c>
      <c r="AK25" s="124">
        <f t="shared" si="24"/>
        <v>31589</v>
      </c>
      <c r="AL25" s="124">
        <f t="shared" si="24"/>
        <v>15151</v>
      </c>
      <c r="AM25" s="126">
        <f t="shared" si="24"/>
        <v>16438</v>
      </c>
      <c r="AN25" s="83">
        <f>AK25-AG25</f>
        <v>5</v>
      </c>
      <c r="AO25" s="114" t="s">
        <v>177</v>
      </c>
      <c r="AP25" s="84">
        <v>4048</v>
      </c>
      <c r="AQ25" s="85">
        <v>8413</v>
      </c>
      <c r="AR25" s="85">
        <v>4025</v>
      </c>
      <c r="AS25" s="86">
        <v>4388</v>
      </c>
      <c r="AT25" s="84">
        <v>4091</v>
      </c>
      <c r="AU25" s="85">
        <v>8467</v>
      </c>
      <c r="AV25" s="85">
        <v>4040</v>
      </c>
      <c r="AW25" s="86">
        <v>4427</v>
      </c>
      <c r="AX25" s="79">
        <f>AU25-AQ25</f>
        <v>54</v>
      </c>
      <c r="AY25" s="114" t="s">
        <v>156</v>
      </c>
      <c r="AZ25" s="84">
        <v>899</v>
      </c>
      <c r="BA25" s="85">
        <v>1884</v>
      </c>
      <c r="BB25" s="85">
        <v>940</v>
      </c>
      <c r="BC25" s="86">
        <v>944</v>
      </c>
      <c r="BD25" s="84">
        <v>944</v>
      </c>
      <c r="BE25" s="85">
        <v>1935</v>
      </c>
      <c r="BF25" s="85">
        <v>977</v>
      </c>
      <c r="BG25" s="86">
        <v>958</v>
      </c>
      <c r="BH25" s="79">
        <f>BE25-BA25</f>
        <v>51</v>
      </c>
      <c r="BI25" s="114" t="s">
        <v>534</v>
      </c>
      <c r="BJ25" s="84">
        <v>584</v>
      </c>
      <c r="BK25" s="85">
        <v>1346</v>
      </c>
      <c r="BL25" s="85">
        <v>683</v>
      </c>
      <c r="BM25" s="86">
        <v>663</v>
      </c>
      <c r="BN25" s="84">
        <v>592</v>
      </c>
      <c r="BO25" s="85">
        <v>1340</v>
      </c>
      <c r="BP25" s="85">
        <v>677</v>
      </c>
      <c r="BQ25" s="86">
        <v>663</v>
      </c>
      <c r="BR25" s="95">
        <f t="shared" si="21"/>
        <v>-6</v>
      </c>
      <c r="BS25" s="114"/>
      <c r="BT25" s="84"/>
      <c r="BU25" s="85"/>
      <c r="BV25" s="85"/>
      <c r="BW25" s="86"/>
      <c r="BX25" s="84"/>
      <c r="BY25" s="85"/>
      <c r="BZ25" s="85"/>
      <c r="CA25" s="86"/>
      <c r="CB25" s="79"/>
    </row>
    <row r="26" spans="1:80" ht="15" customHeight="1">
      <c r="A26" s="90" t="s">
        <v>244</v>
      </c>
      <c r="B26" s="104">
        <v>78</v>
      </c>
      <c r="C26" s="104">
        <v>119</v>
      </c>
      <c r="D26" s="104">
        <v>56</v>
      </c>
      <c r="E26" s="104">
        <v>63</v>
      </c>
      <c r="F26" s="282">
        <v>77</v>
      </c>
      <c r="G26" s="104">
        <v>117</v>
      </c>
      <c r="H26" s="104">
        <v>53</v>
      </c>
      <c r="I26" s="104">
        <v>64</v>
      </c>
      <c r="J26" s="79">
        <f t="shared" si="22"/>
        <v>-2</v>
      </c>
      <c r="K26" s="114" t="s">
        <v>225</v>
      </c>
      <c r="L26" s="84">
        <v>581</v>
      </c>
      <c r="M26" s="85">
        <v>1113</v>
      </c>
      <c r="N26" s="85">
        <v>526</v>
      </c>
      <c r="O26" s="86">
        <v>587</v>
      </c>
      <c r="P26" s="84">
        <v>587</v>
      </c>
      <c r="Q26" s="85">
        <v>1083</v>
      </c>
      <c r="R26" s="85">
        <v>522</v>
      </c>
      <c r="S26" s="86">
        <v>561</v>
      </c>
      <c r="T26" s="79">
        <f t="shared" si="17"/>
        <v>-30</v>
      </c>
      <c r="U26" s="114" t="s">
        <v>207</v>
      </c>
      <c r="V26" s="99">
        <v>17</v>
      </c>
      <c r="W26" s="100">
        <v>24</v>
      </c>
      <c r="X26" s="100">
        <v>14</v>
      </c>
      <c r="Y26" s="101">
        <v>10</v>
      </c>
      <c r="Z26" s="99">
        <v>19</v>
      </c>
      <c r="AA26" s="100">
        <v>24</v>
      </c>
      <c r="AB26" s="100">
        <v>13</v>
      </c>
      <c r="AC26" s="101">
        <v>11</v>
      </c>
      <c r="AD26" s="79">
        <f t="shared" si="18"/>
        <v>0</v>
      </c>
      <c r="AE26" s="114"/>
      <c r="AF26" s="87"/>
      <c r="AG26" s="88"/>
      <c r="AH26" s="88"/>
      <c r="AI26" s="89"/>
      <c r="AJ26" s="87"/>
      <c r="AK26" s="88"/>
      <c r="AL26" s="88"/>
      <c r="AM26" s="89"/>
      <c r="AN26" s="79"/>
      <c r="AO26" s="114"/>
      <c r="AP26" s="87"/>
      <c r="AQ26" s="88"/>
      <c r="AR26" s="88"/>
      <c r="AS26" s="89"/>
      <c r="AT26" s="87"/>
      <c r="AU26" s="88"/>
      <c r="AV26" s="88"/>
      <c r="AW26" s="89"/>
      <c r="AX26" s="79"/>
      <c r="AY26" s="114"/>
      <c r="AZ26" s="87"/>
      <c r="BA26" s="88"/>
      <c r="BB26" s="88"/>
      <c r="BC26" s="89"/>
      <c r="BD26" s="87"/>
      <c r="BE26" s="88"/>
      <c r="BF26" s="88"/>
      <c r="BG26" s="89"/>
      <c r="BH26" s="79"/>
      <c r="BI26" s="114" t="s">
        <v>535</v>
      </c>
      <c r="BJ26" s="87">
        <v>336</v>
      </c>
      <c r="BK26" s="88">
        <v>721</v>
      </c>
      <c r="BL26" s="88">
        <v>363</v>
      </c>
      <c r="BM26" s="89">
        <v>358</v>
      </c>
      <c r="BN26" s="87">
        <v>337</v>
      </c>
      <c r="BO26" s="88">
        <v>721</v>
      </c>
      <c r="BP26" s="88">
        <v>365</v>
      </c>
      <c r="BQ26" s="89">
        <v>356</v>
      </c>
      <c r="BR26" s="95">
        <f t="shared" si="21"/>
        <v>0</v>
      </c>
      <c r="BS26" s="114"/>
      <c r="BT26" s="87"/>
      <c r="BU26" s="88"/>
      <c r="BV26" s="88"/>
      <c r="BW26" s="89"/>
      <c r="BX26" s="87"/>
      <c r="BY26" s="88"/>
      <c r="BZ26" s="88"/>
      <c r="CA26" s="89"/>
      <c r="CB26" s="79"/>
    </row>
    <row r="27" spans="1:80" ht="15" customHeight="1">
      <c r="A27" s="90" t="s">
        <v>249</v>
      </c>
      <c r="B27" s="104">
        <v>115</v>
      </c>
      <c r="C27" s="104">
        <v>165</v>
      </c>
      <c r="D27" s="104">
        <v>82</v>
      </c>
      <c r="E27" s="104">
        <v>83</v>
      </c>
      <c r="F27" s="282">
        <v>109</v>
      </c>
      <c r="G27" s="104">
        <v>153</v>
      </c>
      <c r="H27" s="104">
        <v>74</v>
      </c>
      <c r="I27" s="104">
        <v>79</v>
      </c>
      <c r="J27" s="79">
        <f t="shared" si="22"/>
        <v>-12</v>
      </c>
      <c r="K27" s="114" t="s">
        <v>230</v>
      </c>
      <c r="L27" s="84">
        <v>663</v>
      </c>
      <c r="M27" s="85">
        <v>1251</v>
      </c>
      <c r="N27" s="85">
        <v>577</v>
      </c>
      <c r="O27" s="86">
        <v>674</v>
      </c>
      <c r="P27" s="84">
        <v>677</v>
      </c>
      <c r="Q27" s="85">
        <v>1265</v>
      </c>
      <c r="R27" s="85">
        <v>589</v>
      </c>
      <c r="S27" s="86">
        <v>676</v>
      </c>
      <c r="T27" s="79">
        <f t="shared" si="17"/>
        <v>14</v>
      </c>
      <c r="U27" s="114" t="s">
        <v>211</v>
      </c>
      <c r="V27" s="99">
        <v>328</v>
      </c>
      <c r="W27" s="100">
        <v>527</v>
      </c>
      <c r="X27" s="100">
        <v>243</v>
      </c>
      <c r="Y27" s="101">
        <v>284</v>
      </c>
      <c r="Z27" s="99">
        <v>334</v>
      </c>
      <c r="AA27" s="100">
        <v>529</v>
      </c>
      <c r="AB27" s="100">
        <v>240</v>
      </c>
      <c r="AC27" s="101">
        <v>289</v>
      </c>
      <c r="AD27" s="79">
        <f t="shared" si="18"/>
        <v>2</v>
      </c>
      <c r="AE27" s="114" t="s">
        <v>197</v>
      </c>
      <c r="AF27" s="84">
        <v>15061</v>
      </c>
      <c r="AG27" s="85">
        <v>31584</v>
      </c>
      <c r="AH27" s="85">
        <v>15135</v>
      </c>
      <c r="AI27" s="86">
        <v>16449</v>
      </c>
      <c r="AJ27" s="84">
        <v>15223</v>
      </c>
      <c r="AK27" s="85">
        <v>31589</v>
      </c>
      <c r="AL27" s="85">
        <v>15151</v>
      </c>
      <c r="AM27" s="86">
        <v>16438</v>
      </c>
      <c r="AN27" s="79">
        <f>AK27-AG27</f>
        <v>5</v>
      </c>
      <c r="AO27" s="113" t="s">
        <v>536</v>
      </c>
      <c r="AP27" s="125">
        <f t="shared" ref="AP27:AW27" si="25">SUM(AP29:AP33)</f>
        <v>7353</v>
      </c>
      <c r="AQ27" s="124">
        <f t="shared" si="25"/>
        <v>14766</v>
      </c>
      <c r="AR27" s="124">
        <f t="shared" si="25"/>
        <v>6941</v>
      </c>
      <c r="AS27" s="126">
        <f t="shared" si="25"/>
        <v>7825</v>
      </c>
      <c r="AT27" s="125">
        <f t="shared" si="25"/>
        <v>7385</v>
      </c>
      <c r="AU27" s="124">
        <f t="shared" si="25"/>
        <v>14613</v>
      </c>
      <c r="AV27" s="124">
        <f t="shared" si="25"/>
        <v>6872</v>
      </c>
      <c r="AW27" s="126">
        <f t="shared" si="25"/>
        <v>7741</v>
      </c>
      <c r="AX27" s="83">
        <f>AU27-AQ27</f>
        <v>-153</v>
      </c>
      <c r="AY27" s="113" t="s">
        <v>164</v>
      </c>
      <c r="AZ27" s="125">
        <f t="shared" ref="AZ27:BG27" si="26">SUM(AZ29:AZ33)</f>
        <v>2431</v>
      </c>
      <c r="BA27" s="124">
        <f t="shared" si="26"/>
        <v>5031</v>
      </c>
      <c r="BB27" s="124">
        <f t="shared" si="26"/>
        <v>2440</v>
      </c>
      <c r="BC27" s="126">
        <f t="shared" si="26"/>
        <v>2591</v>
      </c>
      <c r="BD27" s="125">
        <f t="shared" si="26"/>
        <v>2393</v>
      </c>
      <c r="BE27" s="124">
        <f t="shared" si="26"/>
        <v>4889</v>
      </c>
      <c r="BF27" s="124">
        <f t="shared" si="26"/>
        <v>2373</v>
      </c>
      <c r="BG27" s="126">
        <f t="shared" si="26"/>
        <v>2516</v>
      </c>
      <c r="BH27" s="83">
        <f>BE27-BA27</f>
        <v>-142</v>
      </c>
      <c r="BI27" s="113"/>
      <c r="BJ27" s="125"/>
      <c r="BK27" s="124"/>
      <c r="BL27" s="124"/>
      <c r="BM27" s="126"/>
      <c r="BN27" s="125"/>
      <c r="BO27" s="124"/>
      <c r="BP27" s="124"/>
      <c r="BQ27" s="126"/>
      <c r="BR27" s="80"/>
      <c r="BS27" s="113"/>
      <c r="BT27" s="125"/>
      <c r="BU27" s="124"/>
      <c r="BV27" s="124"/>
      <c r="BW27" s="126"/>
      <c r="BX27" s="125"/>
      <c r="BY27" s="124"/>
      <c r="BZ27" s="124"/>
      <c r="CA27" s="126"/>
      <c r="CB27" s="83"/>
    </row>
    <row r="28" spans="1:80" ht="15" customHeight="1">
      <c r="A28" s="90" t="s">
        <v>254</v>
      </c>
      <c r="B28" s="104">
        <v>194</v>
      </c>
      <c r="C28" s="104">
        <v>288</v>
      </c>
      <c r="D28" s="104">
        <v>150</v>
      </c>
      <c r="E28" s="104">
        <v>138</v>
      </c>
      <c r="F28" s="282">
        <v>200</v>
      </c>
      <c r="G28" s="104">
        <v>288</v>
      </c>
      <c r="H28" s="104">
        <v>143</v>
      </c>
      <c r="I28" s="104">
        <v>145</v>
      </c>
      <c r="J28" s="79">
        <f t="shared" si="22"/>
        <v>0</v>
      </c>
      <c r="K28" s="114"/>
      <c r="L28" s="84"/>
      <c r="M28" s="85"/>
      <c r="N28" s="85"/>
      <c r="O28" s="86"/>
      <c r="P28" s="84"/>
      <c r="Q28" s="85"/>
      <c r="R28" s="85"/>
      <c r="S28" s="86"/>
      <c r="T28" s="79"/>
      <c r="U28" s="114" t="s">
        <v>216</v>
      </c>
      <c r="V28" s="99">
        <v>100</v>
      </c>
      <c r="W28" s="100">
        <v>142</v>
      </c>
      <c r="X28" s="100">
        <v>72</v>
      </c>
      <c r="Y28" s="101">
        <v>70</v>
      </c>
      <c r="Z28" s="99">
        <v>99</v>
      </c>
      <c r="AA28" s="100">
        <v>138</v>
      </c>
      <c r="AB28" s="100">
        <v>67</v>
      </c>
      <c r="AC28" s="101">
        <v>71</v>
      </c>
      <c r="AD28" s="79">
        <f t="shared" si="18"/>
        <v>-4</v>
      </c>
      <c r="AE28" s="114"/>
      <c r="AF28" s="87"/>
      <c r="AG28" s="88"/>
      <c r="AH28" s="88"/>
      <c r="AI28" s="89"/>
      <c r="AJ28" s="87"/>
      <c r="AK28" s="88"/>
      <c r="AL28" s="88"/>
      <c r="AM28" s="89"/>
      <c r="AN28" s="79"/>
      <c r="AO28" s="114"/>
      <c r="AP28" s="87"/>
      <c r="AQ28" s="88"/>
      <c r="AR28" s="88"/>
      <c r="AS28" s="89"/>
      <c r="AT28" s="87"/>
      <c r="AU28" s="88"/>
      <c r="AV28" s="88"/>
      <c r="AW28" s="89"/>
      <c r="AX28" s="79"/>
      <c r="AY28" s="114"/>
      <c r="AZ28" s="87"/>
      <c r="BA28" s="88"/>
      <c r="BB28" s="88"/>
      <c r="BC28" s="89"/>
      <c r="BD28" s="87"/>
      <c r="BE28" s="88"/>
      <c r="BF28" s="88"/>
      <c r="BG28" s="89"/>
      <c r="BH28" s="79"/>
      <c r="BI28" s="113" t="s">
        <v>537</v>
      </c>
      <c r="BJ28" s="125">
        <f t="shared" ref="BJ28:BQ28" si="27">SUM(BJ30:BJ38)</f>
        <v>10283</v>
      </c>
      <c r="BK28" s="124">
        <f t="shared" si="27"/>
        <v>22172</v>
      </c>
      <c r="BL28" s="124">
        <f t="shared" si="27"/>
        <v>10768</v>
      </c>
      <c r="BM28" s="126">
        <f t="shared" si="27"/>
        <v>11404</v>
      </c>
      <c r="BN28" s="125">
        <f t="shared" si="27"/>
        <v>10331</v>
      </c>
      <c r="BO28" s="124">
        <f t="shared" si="27"/>
        <v>21912</v>
      </c>
      <c r="BP28" s="124">
        <f t="shared" si="27"/>
        <v>10646</v>
      </c>
      <c r="BQ28" s="126">
        <f t="shared" si="27"/>
        <v>11266</v>
      </c>
      <c r="BR28" s="127">
        <f>BO28-BK28</f>
        <v>-260</v>
      </c>
      <c r="BS28" s="113"/>
      <c r="BT28" s="87"/>
      <c r="BU28" s="88"/>
      <c r="BV28" s="88"/>
      <c r="BW28" s="89"/>
      <c r="BX28" s="87"/>
      <c r="BY28" s="88"/>
      <c r="BZ28" s="88"/>
      <c r="CA28" s="89"/>
      <c r="CB28" s="79"/>
    </row>
    <row r="29" spans="1:80" ht="15" customHeight="1">
      <c r="A29" s="90" t="s">
        <v>258</v>
      </c>
      <c r="B29" s="104">
        <v>162</v>
      </c>
      <c r="C29" s="104">
        <v>267</v>
      </c>
      <c r="D29" s="104">
        <v>120</v>
      </c>
      <c r="E29" s="104">
        <v>147</v>
      </c>
      <c r="F29" s="282">
        <v>153</v>
      </c>
      <c r="G29" s="104">
        <v>257</v>
      </c>
      <c r="H29" s="104">
        <v>115</v>
      </c>
      <c r="I29" s="104">
        <v>142</v>
      </c>
      <c r="J29" s="79">
        <f t="shared" si="22"/>
        <v>-10</v>
      </c>
      <c r="K29" s="114" t="s">
        <v>239</v>
      </c>
      <c r="L29" s="84">
        <v>316</v>
      </c>
      <c r="M29" s="85">
        <v>633</v>
      </c>
      <c r="N29" s="85">
        <v>297</v>
      </c>
      <c r="O29" s="86">
        <v>336</v>
      </c>
      <c r="P29" s="84">
        <v>364</v>
      </c>
      <c r="Q29" s="85">
        <v>745</v>
      </c>
      <c r="R29" s="85">
        <v>344</v>
      </c>
      <c r="S29" s="86">
        <v>401</v>
      </c>
      <c r="T29" s="79">
        <f t="shared" si="17"/>
        <v>112</v>
      </c>
      <c r="U29" s="114" t="s">
        <v>221</v>
      </c>
      <c r="V29" s="99">
        <v>43</v>
      </c>
      <c r="W29" s="100">
        <v>90</v>
      </c>
      <c r="X29" s="100">
        <v>43</v>
      </c>
      <c r="Y29" s="101">
        <v>47</v>
      </c>
      <c r="Z29" s="99">
        <v>46</v>
      </c>
      <c r="AA29" s="100">
        <v>89</v>
      </c>
      <c r="AB29" s="100">
        <v>43</v>
      </c>
      <c r="AC29" s="101">
        <v>46</v>
      </c>
      <c r="AD29" s="79">
        <f t="shared" si="18"/>
        <v>-1</v>
      </c>
      <c r="AE29" s="113" t="s">
        <v>538</v>
      </c>
      <c r="AF29" s="125">
        <f t="shared" ref="AF29:AM29" si="28">SUM(AF31:AF33)</f>
        <v>10143</v>
      </c>
      <c r="AG29" s="124">
        <f t="shared" si="28"/>
        <v>21613</v>
      </c>
      <c r="AH29" s="124">
        <f t="shared" si="28"/>
        <v>10376</v>
      </c>
      <c r="AI29" s="126">
        <f t="shared" si="28"/>
        <v>11237</v>
      </c>
      <c r="AJ29" s="125">
        <f t="shared" si="28"/>
        <v>10208</v>
      </c>
      <c r="AK29" s="124">
        <f t="shared" si="28"/>
        <v>21518</v>
      </c>
      <c r="AL29" s="124">
        <f t="shared" si="28"/>
        <v>10315</v>
      </c>
      <c r="AM29" s="126">
        <f t="shared" si="28"/>
        <v>11203</v>
      </c>
      <c r="AN29" s="83">
        <f>AK29-AG29</f>
        <v>-95</v>
      </c>
      <c r="AO29" s="114" t="s">
        <v>198</v>
      </c>
      <c r="AP29" s="84">
        <v>560</v>
      </c>
      <c r="AQ29" s="85">
        <v>1099</v>
      </c>
      <c r="AR29" s="85">
        <v>516</v>
      </c>
      <c r="AS29" s="86">
        <v>583</v>
      </c>
      <c r="AT29" s="84">
        <v>599</v>
      </c>
      <c r="AU29" s="85">
        <v>1146</v>
      </c>
      <c r="AV29" s="85">
        <v>535</v>
      </c>
      <c r="AW29" s="86">
        <v>611</v>
      </c>
      <c r="AX29" s="79">
        <f>AU29-AQ29</f>
        <v>47</v>
      </c>
      <c r="AY29" s="114" t="s">
        <v>376</v>
      </c>
      <c r="AZ29" s="84">
        <v>589</v>
      </c>
      <c r="BA29" s="85">
        <v>1159</v>
      </c>
      <c r="BB29" s="85">
        <v>599</v>
      </c>
      <c r="BC29" s="86">
        <v>560</v>
      </c>
      <c r="BD29" s="84">
        <v>558</v>
      </c>
      <c r="BE29" s="85">
        <v>1107</v>
      </c>
      <c r="BF29" s="85">
        <v>569</v>
      </c>
      <c r="BG29" s="86">
        <v>538</v>
      </c>
      <c r="BH29" s="79">
        <f>BE29-BA29</f>
        <v>-52</v>
      </c>
      <c r="BI29" s="114"/>
      <c r="BJ29" s="84"/>
      <c r="BK29" s="85"/>
      <c r="BL29" s="85"/>
      <c r="BM29" s="86"/>
      <c r="BN29" s="84"/>
      <c r="BO29" s="85"/>
      <c r="BP29" s="85"/>
      <c r="BQ29" s="86"/>
      <c r="BR29" s="95"/>
      <c r="BS29" s="114"/>
      <c r="BT29" s="84"/>
      <c r="BU29" s="85"/>
      <c r="BV29" s="85"/>
      <c r="BW29" s="86"/>
      <c r="BX29" s="84"/>
      <c r="BY29" s="85"/>
      <c r="BZ29" s="85"/>
      <c r="CA29" s="86"/>
      <c r="CB29" s="79"/>
    </row>
    <row r="30" spans="1:80" ht="15" customHeight="1">
      <c r="A30" s="90" t="s">
        <v>263</v>
      </c>
      <c r="B30" s="104">
        <v>172</v>
      </c>
      <c r="C30" s="104">
        <v>259</v>
      </c>
      <c r="D30" s="104">
        <v>129</v>
      </c>
      <c r="E30" s="104">
        <v>130</v>
      </c>
      <c r="F30" s="282">
        <v>175</v>
      </c>
      <c r="G30" s="104">
        <v>259</v>
      </c>
      <c r="H30" s="104">
        <v>136</v>
      </c>
      <c r="I30" s="104">
        <v>123</v>
      </c>
      <c r="J30" s="79">
        <f t="shared" si="22"/>
        <v>0</v>
      </c>
      <c r="K30" s="114" t="s">
        <v>245</v>
      </c>
      <c r="L30" s="84">
        <v>876</v>
      </c>
      <c r="M30" s="85">
        <v>2001</v>
      </c>
      <c r="N30" s="85">
        <v>935</v>
      </c>
      <c r="O30" s="86">
        <v>1066</v>
      </c>
      <c r="P30" s="84">
        <v>874</v>
      </c>
      <c r="Q30" s="85">
        <v>1995</v>
      </c>
      <c r="R30" s="85">
        <v>944</v>
      </c>
      <c r="S30" s="86">
        <v>1051</v>
      </c>
      <c r="T30" s="79">
        <f t="shared" ref="T30:T39" si="29">Q30-M30</f>
        <v>-6</v>
      </c>
      <c r="U30" s="114" t="s">
        <v>226</v>
      </c>
      <c r="V30" s="99">
        <v>8</v>
      </c>
      <c r="W30" s="100">
        <v>9</v>
      </c>
      <c r="X30" s="100">
        <v>6</v>
      </c>
      <c r="Y30" s="101">
        <v>3</v>
      </c>
      <c r="Z30" s="99">
        <v>12</v>
      </c>
      <c r="AA30" s="100">
        <v>13</v>
      </c>
      <c r="AB30" s="100">
        <v>8</v>
      </c>
      <c r="AC30" s="101">
        <v>5</v>
      </c>
      <c r="AD30" s="79">
        <f t="shared" si="18"/>
        <v>4</v>
      </c>
      <c r="AE30" s="114"/>
      <c r="AF30" s="87"/>
      <c r="AG30" s="88"/>
      <c r="AH30" s="88"/>
      <c r="AI30" s="89"/>
      <c r="AJ30" s="87"/>
      <c r="AK30" s="88"/>
      <c r="AL30" s="88"/>
      <c r="AM30" s="89"/>
      <c r="AN30" s="79"/>
      <c r="AO30" s="114" t="s">
        <v>202</v>
      </c>
      <c r="AP30" s="84">
        <v>885</v>
      </c>
      <c r="AQ30" s="85">
        <v>1743</v>
      </c>
      <c r="AR30" s="85">
        <v>841</v>
      </c>
      <c r="AS30" s="86">
        <v>902</v>
      </c>
      <c r="AT30" s="84">
        <v>885</v>
      </c>
      <c r="AU30" s="85">
        <v>1728</v>
      </c>
      <c r="AV30" s="85">
        <v>845</v>
      </c>
      <c r="AW30" s="86">
        <v>883</v>
      </c>
      <c r="AX30" s="79">
        <f>AU30-AQ30</f>
        <v>-15</v>
      </c>
      <c r="AY30" s="114" t="s">
        <v>178</v>
      </c>
      <c r="AZ30" s="84">
        <v>252</v>
      </c>
      <c r="BA30" s="85">
        <v>484</v>
      </c>
      <c r="BB30" s="85">
        <v>237</v>
      </c>
      <c r="BC30" s="86">
        <v>247</v>
      </c>
      <c r="BD30" s="84">
        <v>247</v>
      </c>
      <c r="BE30" s="85">
        <v>459</v>
      </c>
      <c r="BF30" s="85">
        <v>226</v>
      </c>
      <c r="BG30" s="86">
        <v>233</v>
      </c>
      <c r="BH30" s="79">
        <f>BE30-BA30</f>
        <v>-25</v>
      </c>
      <c r="BI30" s="114" t="s">
        <v>539</v>
      </c>
      <c r="BJ30" s="84">
        <v>3135</v>
      </c>
      <c r="BK30" s="85">
        <v>6971</v>
      </c>
      <c r="BL30" s="85">
        <v>3405</v>
      </c>
      <c r="BM30" s="86">
        <v>3566</v>
      </c>
      <c r="BN30" s="84">
        <v>3159</v>
      </c>
      <c r="BO30" s="85">
        <v>6967</v>
      </c>
      <c r="BP30" s="85">
        <v>3389</v>
      </c>
      <c r="BQ30" s="86">
        <v>3578</v>
      </c>
      <c r="BR30" s="95">
        <f t="shared" ref="BR30:BR38" si="30">BO30-BK30</f>
        <v>-4</v>
      </c>
      <c r="BS30" s="114"/>
      <c r="BT30" s="84"/>
      <c r="BU30" s="85"/>
      <c r="BV30" s="85"/>
      <c r="BW30" s="86"/>
      <c r="BX30" s="84"/>
      <c r="BY30" s="85"/>
      <c r="BZ30" s="85"/>
      <c r="CA30" s="86"/>
      <c r="CB30" s="79"/>
    </row>
    <row r="31" spans="1:80" ht="15" customHeight="1">
      <c r="A31" s="90" t="s">
        <v>269</v>
      </c>
      <c r="B31" s="104">
        <v>323</v>
      </c>
      <c r="C31" s="104">
        <v>432</v>
      </c>
      <c r="D31" s="104">
        <v>214</v>
      </c>
      <c r="E31" s="104">
        <v>218</v>
      </c>
      <c r="F31" s="282">
        <v>313</v>
      </c>
      <c r="G31" s="104">
        <v>415</v>
      </c>
      <c r="H31" s="104">
        <v>214</v>
      </c>
      <c r="I31" s="104">
        <v>201</v>
      </c>
      <c r="J31" s="79">
        <f t="shared" si="22"/>
        <v>-17</v>
      </c>
      <c r="K31" s="114" t="s">
        <v>250</v>
      </c>
      <c r="L31" s="84">
        <v>564</v>
      </c>
      <c r="M31" s="85">
        <v>1436</v>
      </c>
      <c r="N31" s="85">
        <v>667</v>
      </c>
      <c r="O31" s="86">
        <v>769</v>
      </c>
      <c r="P31" s="84">
        <v>574</v>
      </c>
      <c r="Q31" s="85">
        <v>1431</v>
      </c>
      <c r="R31" s="85">
        <v>666</v>
      </c>
      <c r="S31" s="86">
        <v>765</v>
      </c>
      <c r="T31" s="79">
        <f t="shared" si="29"/>
        <v>-5</v>
      </c>
      <c r="U31" s="114"/>
      <c r="V31" s="99"/>
      <c r="W31" s="100"/>
      <c r="X31" s="100"/>
      <c r="Y31" s="101"/>
      <c r="Z31" s="99"/>
      <c r="AA31" s="100"/>
      <c r="AB31" s="100"/>
      <c r="AC31" s="101"/>
      <c r="AD31" s="79"/>
      <c r="AE31" s="114" t="s">
        <v>217</v>
      </c>
      <c r="AF31" s="84">
        <v>2202</v>
      </c>
      <c r="AG31" s="85">
        <v>4738</v>
      </c>
      <c r="AH31" s="85">
        <v>2392</v>
      </c>
      <c r="AI31" s="86">
        <v>2346</v>
      </c>
      <c r="AJ31" s="84">
        <v>2257</v>
      </c>
      <c r="AK31" s="85">
        <v>4808</v>
      </c>
      <c r="AL31" s="85">
        <v>2432</v>
      </c>
      <c r="AM31" s="86">
        <v>2376</v>
      </c>
      <c r="AN31" s="79">
        <f>AK31-AG31</f>
        <v>70</v>
      </c>
      <c r="AO31" s="114" t="s">
        <v>208</v>
      </c>
      <c r="AP31" s="84">
        <v>1457</v>
      </c>
      <c r="AQ31" s="85">
        <v>2907</v>
      </c>
      <c r="AR31" s="85">
        <v>1384</v>
      </c>
      <c r="AS31" s="86">
        <v>1523</v>
      </c>
      <c r="AT31" s="84">
        <v>1442</v>
      </c>
      <c r="AU31" s="85">
        <v>2840</v>
      </c>
      <c r="AV31" s="85">
        <v>1340</v>
      </c>
      <c r="AW31" s="86">
        <v>1500</v>
      </c>
      <c r="AX31" s="79">
        <f>AU31-AQ31</f>
        <v>-67</v>
      </c>
      <c r="AY31" s="114" t="s">
        <v>183</v>
      </c>
      <c r="AZ31" s="84">
        <v>601</v>
      </c>
      <c r="BA31" s="85">
        <v>1298</v>
      </c>
      <c r="BB31" s="85">
        <v>614</v>
      </c>
      <c r="BC31" s="86">
        <v>684</v>
      </c>
      <c r="BD31" s="84">
        <v>595</v>
      </c>
      <c r="BE31" s="85">
        <v>1281</v>
      </c>
      <c r="BF31" s="85">
        <v>608</v>
      </c>
      <c r="BG31" s="86">
        <v>673</v>
      </c>
      <c r="BH31" s="79">
        <f>BE31-BA31</f>
        <v>-17</v>
      </c>
      <c r="BI31" s="114" t="s">
        <v>540</v>
      </c>
      <c r="BJ31" s="84">
        <v>160</v>
      </c>
      <c r="BK31" s="85">
        <v>375</v>
      </c>
      <c r="BL31" s="85">
        <v>182</v>
      </c>
      <c r="BM31" s="86">
        <v>193</v>
      </c>
      <c r="BN31" s="84">
        <v>160</v>
      </c>
      <c r="BO31" s="85">
        <v>373</v>
      </c>
      <c r="BP31" s="85">
        <v>181</v>
      </c>
      <c r="BQ31" s="86">
        <v>192</v>
      </c>
      <c r="BR31" s="95">
        <f t="shared" si="30"/>
        <v>-2</v>
      </c>
      <c r="BS31" s="114"/>
      <c r="BT31" s="84"/>
      <c r="BU31" s="85"/>
      <c r="BV31" s="85"/>
      <c r="BW31" s="86"/>
      <c r="BX31" s="84"/>
      <c r="BY31" s="85"/>
      <c r="BZ31" s="85"/>
      <c r="CA31" s="86"/>
      <c r="CB31" s="79"/>
    </row>
    <row r="32" spans="1:80" ht="15" customHeight="1">
      <c r="A32" s="90"/>
      <c r="B32" s="104"/>
      <c r="C32" s="104"/>
      <c r="D32" s="104"/>
      <c r="E32" s="104"/>
      <c r="F32" s="282"/>
      <c r="G32" s="104"/>
      <c r="H32" s="104"/>
      <c r="I32" s="104"/>
      <c r="J32" s="79"/>
      <c r="K32" s="114" t="s">
        <v>255</v>
      </c>
      <c r="L32" s="84">
        <v>535</v>
      </c>
      <c r="M32" s="85">
        <v>1253</v>
      </c>
      <c r="N32" s="85">
        <v>602</v>
      </c>
      <c r="O32" s="86">
        <v>651</v>
      </c>
      <c r="P32" s="84">
        <v>535</v>
      </c>
      <c r="Q32" s="85">
        <v>1248</v>
      </c>
      <c r="R32" s="85">
        <v>598</v>
      </c>
      <c r="S32" s="86">
        <v>650</v>
      </c>
      <c r="T32" s="79">
        <f t="shared" si="29"/>
        <v>-5</v>
      </c>
      <c r="U32" s="114" t="s">
        <v>231</v>
      </c>
      <c r="V32" s="99">
        <v>95</v>
      </c>
      <c r="W32" s="100">
        <v>131</v>
      </c>
      <c r="X32" s="100">
        <v>79</v>
      </c>
      <c r="Y32" s="101">
        <v>52</v>
      </c>
      <c r="Z32" s="99">
        <v>132</v>
      </c>
      <c r="AA32" s="100">
        <v>201</v>
      </c>
      <c r="AB32" s="100">
        <v>109</v>
      </c>
      <c r="AC32" s="101">
        <v>92</v>
      </c>
      <c r="AD32" s="79">
        <f t="shared" ref="AD32:AD44" si="31">AA32-W32</f>
        <v>70</v>
      </c>
      <c r="AE32" s="114" t="s">
        <v>222</v>
      </c>
      <c r="AF32" s="84">
        <v>2199</v>
      </c>
      <c r="AG32" s="85">
        <v>5208</v>
      </c>
      <c r="AH32" s="85">
        <v>2563</v>
      </c>
      <c r="AI32" s="86">
        <v>2645</v>
      </c>
      <c r="AJ32" s="84">
        <v>2235</v>
      </c>
      <c r="AK32" s="85">
        <v>5243</v>
      </c>
      <c r="AL32" s="85">
        <v>2568</v>
      </c>
      <c r="AM32" s="86">
        <v>2675</v>
      </c>
      <c r="AN32" s="79">
        <f>AK32-AG32</f>
        <v>35</v>
      </c>
      <c r="AO32" s="114" t="s">
        <v>212</v>
      </c>
      <c r="AP32" s="84">
        <v>2387</v>
      </c>
      <c r="AQ32" s="85">
        <v>5031</v>
      </c>
      <c r="AR32" s="85">
        <v>2384</v>
      </c>
      <c r="AS32" s="86">
        <v>2647</v>
      </c>
      <c r="AT32" s="84">
        <v>2395</v>
      </c>
      <c r="AU32" s="85">
        <v>4969</v>
      </c>
      <c r="AV32" s="85">
        <v>2358</v>
      </c>
      <c r="AW32" s="86">
        <v>2611</v>
      </c>
      <c r="AX32" s="79">
        <f>AU32-AQ32</f>
        <v>-62</v>
      </c>
      <c r="AY32" s="114" t="s">
        <v>188</v>
      </c>
      <c r="AZ32" s="84">
        <v>539</v>
      </c>
      <c r="BA32" s="85">
        <v>1188</v>
      </c>
      <c r="BB32" s="85">
        <v>549</v>
      </c>
      <c r="BC32" s="86">
        <v>639</v>
      </c>
      <c r="BD32" s="84">
        <v>540</v>
      </c>
      <c r="BE32" s="85">
        <v>1154</v>
      </c>
      <c r="BF32" s="85">
        <v>534</v>
      </c>
      <c r="BG32" s="86">
        <v>620</v>
      </c>
      <c r="BH32" s="79">
        <f>BE32-BA32</f>
        <v>-34</v>
      </c>
      <c r="BI32" s="114" t="s">
        <v>541</v>
      </c>
      <c r="BJ32" s="84">
        <v>3781</v>
      </c>
      <c r="BK32" s="85">
        <v>7961</v>
      </c>
      <c r="BL32" s="85">
        <v>3841</v>
      </c>
      <c r="BM32" s="86">
        <v>4120</v>
      </c>
      <c r="BN32" s="84">
        <v>3794</v>
      </c>
      <c r="BO32" s="85">
        <v>7830</v>
      </c>
      <c r="BP32" s="85">
        <v>3788</v>
      </c>
      <c r="BQ32" s="86">
        <v>4042</v>
      </c>
      <c r="BR32" s="95">
        <f t="shared" si="30"/>
        <v>-131</v>
      </c>
      <c r="BS32" s="114"/>
      <c r="BT32" s="84"/>
      <c r="BU32" s="85"/>
      <c r="BV32" s="85"/>
      <c r="BW32" s="86"/>
      <c r="BX32" s="84"/>
      <c r="BY32" s="85"/>
      <c r="BZ32" s="85"/>
      <c r="CA32" s="86"/>
      <c r="CB32" s="79"/>
    </row>
    <row r="33" spans="1:80" ht="15" customHeight="1">
      <c r="A33" s="90" t="s">
        <v>275</v>
      </c>
      <c r="B33" s="104">
        <v>229</v>
      </c>
      <c r="C33" s="104">
        <v>372</v>
      </c>
      <c r="D33" s="104">
        <v>175</v>
      </c>
      <c r="E33" s="104">
        <v>197</v>
      </c>
      <c r="F33" s="282">
        <v>234</v>
      </c>
      <c r="G33" s="104">
        <v>377</v>
      </c>
      <c r="H33" s="104">
        <v>180</v>
      </c>
      <c r="I33" s="104">
        <v>197</v>
      </c>
      <c r="J33" s="79">
        <f t="shared" ref="J33:J38" si="32">G33-C33</f>
        <v>5</v>
      </c>
      <c r="K33" s="114" t="s">
        <v>259</v>
      </c>
      <c r="L33" s="84">
        <v>442</v>
      </c>
      <c r="M33" s="85">
        <v>1063</v>
      </c>
      <c r="N33" s="85">
        <v>515</v>
      </c>
      <c r="O33" s="86">
        <v>548</v>
      </c>
      <c r="P33" s="84">
        <v>444</v>
      </c>
      <c r="Q33" s="85">
        <v>1040</v>
      </c>
      <c r="R33" s="85">
        <v>495</v>
      </c>
      <c r="S33" s="86">
        <v>545</v>
      </c>
      <c r="T33" s="79">
        <f t="shared" si="29"/>
        <v>-23</v>
      </c>
      <c r="U33" s="114" t="s">
        <v>234</v>
      </c>
      <c r="V33" s="99">
        <v>162</v>
      </c>
      <c r="W33" s="100">
        <v>251</v>
      </c>
      <c r="X33" s="100">
        <v>122</v>
      </c>
      <c r="Y33" s="101">
        <v>129</v>
      </c>
      <c r="Z33" s="99">
        <v>174</v>
      </c>
      <c r="AA33" s="100">
        <v>261</v>
      </c>
      <c r="AB33" s="100">
        <v>133</v>
      </c>
      <c r="AC33" s="101">
        <v>128</v>
      </c>
      <c r="AD33" s="79">
        <f t="shared" si="31"/>
        <v>10</v>
      </c>
      <c r="AE33" s="114" t="s">
        <v>227</v>
      </c>
      <c r="AF33" s="84">
        <v>5742</v>
      </c>
      <c r="AG33" s="85">
        <v>11667</v>
      </c>
      <c r="AH33" s="85">
        <v>5421</v>
      </c>
      <c r="AI33" s="86">
        <v>6246</v>
      </c>
      <c r="AJ33" s="84">
        <v>5716</v>
      </c>
      <c r="AK33" s="85">
        <v>11467</v>
      </c>
      <c r="AL33" s="85">
        <v>5315</v>
      </c>
      <c r="AM33" s="86">
        <v>6152</v>
      </c>
      <c r="AN33" s="79">
        <f>AK33-AG33</f>
        <v>-200</v>
      </c>
      <c r="AO33" s="114" t="s">
        <v>218</v>
      </c>
      <c r="AP33" s="84">
        <v>2064</v>
      </c>
      <c r="AQ33" s="85">
        <v>3986</v>
      </c>
      <c r="AR33" s="85">
        <v>1816</v>
      </c>
      <c r="AS33" s="86">
        <v>2170</v>
      </c>
      <c r="AT33" s="84">
        <v>2064</v>
      </c>
      <c r="AU33" s="85">
        <v>3930</v>
      </c>
      <c r="AV33" s="85">
        <v>1794</v>
      </c>
      <c r="AW33" s="86">
        <v>2136</v>
      </c>
      <c r="AX33" s="79">
        <f>AU33-AQ33</f>
        <v>-56</v>
      </c>
      <c r="AY33" s="114" t="s">
        <v>193</v>
      </c>
      <c r="AZ33" s="84">
        <v>450</v>
      </c>
      <c r="BA33" s="85">
        <v>902</v>
      </c>
      <c r="BB33" s="85">
        <v>441</v>
      </c>
      <c r="BC33" s="86">
        <v>461</v>
      </c>
      <c r="BD33" s="84">
        <v>453</v>
      </c>
      <c r="BE33" s="85">
        <v>888</v>
      </c>
      <c r="BF33" s="85">
        <v>436</v>
      </c>
      <c r="BG33" s="86">
        <v>452</v>
      </c>
      <c r="BH33" s="79">
        <f>BE33-BA33</f>
        <v>-14</v>
      </c>
      <c r="BI33" s="114" t="s">
        <v>179</v>
      </c>
      <c r="BJ33" s="84">
        <v>443</v>
      </c>
      <c r="BK33" s="85">
        <v>952</v>
      </c>
      <c r="BL33" s="85">
        <v>476</v>
      </c>
      <c r="BM33" s="86">
        <v>476</v>
      </c>
      <c r="BN33" s="84">
        <v>421</v>
      </c>
      <c r="BO33" s="85">
        <v>913</v>
      </c>
      <c r="BP33" s="85">
        <v>461</v>
      </c>
      <c r="BQ33" s="86">
        <v>452</v>
      </c>
      <c r="BR33" s="95">
        <f t="shared" si="30"/>
        <v>-39</v>
      </c>
      <c r="BS33" s="114"/>
      <c r="BT33" s="84"/>
      <c r="BU33" s="85"/>
      <c r="BV33" s="85"/>
      <c r="BW33" s="86"/>
      <c r="BX33" s="84"/>
      <c r="BY33" s="85"/>
      <c r="BZ33" s="85"/>
      <c r="CA33" s="86"/>
      <c r="CB33" s="79"/>
    </row>
    <row r="34" spans="1:80" ht="15" customHeight="1">
      <c r="A34" s="90" t="s">
        <v>279</v>
      </c>
      <c r="B34" s="104">
        <v>11</v>
      </c>
      <c r="C34" s="104">
        <v>11</v>
      </c>
      <c r="D34" s="104">
        <v>6</v>
      </c>
      <c r="E34" s="104">
        <v>5</v>
      </c>
      <c r="F34" s="282">
        <v>13</v>
      </c>
      <c r="G34" s="104">
        <v>13</v>
      </c>
      <c r="H34" s="104">
        <v>8</v>
      </c>
      <c r="I34" s="104">
        <v>5</v>
      </c>
      <c r="J34" s="115">
        <f t="shared" si="32"/>
        <v>2</v>
      </c>
      <c r="K34" s="114" t="s">
        <v>264</v>
      </c>
      <c r="L34" s="84">
        <v>347</v>
      </c>
      <c r="M34" s="85">
        <v>639</v>
      </c>
      <c r="N34" s="85">
        <v>307</v>
      </c>
      <c r="O34" s="86">
        <v>332</v>
      </c>
      <c r="P34" s="84">
        <v>337</v>
      </c>
      <c r="Q34" s="85">
        <v>619</v>
      </c>
      <c r="R34" s="85">
        <v>303</v>
      </c>
      <c r="S34" s="86">
        <v>316</v>
      </c>
      <c r="T34" s="79">
        <f t="shared" si="29"/>
        <v>-20</v>
      </c>
      <c r="U34" s="114" t="s">
        <v>240</v>
      </c>
      <c r="V34" s="99">
        <v>122</v>
      </c>
      <c r="W34" s="100">
        <v>208</v>
      </c>
      <c r="X34" s="100">
        <v>93</v>
      </c>
      <c r="Y34" s="101">
        <v>115</v>
      </c>
      <c r="Z34" s="99">
        <v>121</v>
      </c>
      <c r="AA34" s="100">
        <v>204</v>
      </c>
      <c r="AB34" s="100">
        <v>91</v>
      </c>
      <c r="AC34" s="101">
        <v>113</v>
      </c>
      <c r="AD34" s="79">
        <f t="shared" si="31"/>
        <v>-4</v>
      </c>
      <c r="AE34" s="114"/>
      <c r="AF34" s="87"/>
      <c r="AG34" s="88"/>
      <c r="AH34" s="88"/>
      <c r="AI34" s="89"/>
      <c r="AJ34" s="87"/>
      <c r="AK34" s="88"/>
      <c r="AL34" s="88"/>
      <c r="AM34" s="89"/>
      <c r="AN34" s="79"/>
      <c r="AO34" s="114"/>
      <c r="AP34" s="87"/>
      <c r="AQ34" s="88"/>
      <c r="AR34" s="88"/>
      <c r="AS34" s="89"/>
      <c r="AT34" s="87"/>
      <c r="AU34" s="88"/>
      <c r="AV34" s="88"/>
      <c r="AW34" s="89"/>
      <c r="AX34" s="79"/>
      <c r="AY34" s="114"/>
      <c r="AZ34" s="87"/>
      <c r="BA34" s="88"/>
      <c r="BB34" s="88"/>
      <c r="BC34" s="89"/>
      <c r="BD34" s="87"/>
      <c r="BE34" s="88"/>
      <c r="BF34" s="88"/>
      <c r="BG34" s="89"/>
      <c r="BH34" s="79"/>
      <c r="BI34" s="114" t="s">
        <v>184</v>
      </c>
      <c r="BJ34" s="87">
        <v>1564</v>
      </c>
      <c r="BK34" s="88">
        <v>3223</v>
      </c>
      <c r="BL34" s="88">
        <v>1569</v>
      </c>
      <c r="BM34" s="89">
        <v>1654</v>
      </c>
      <c r="BN34" s="87">
        <v>1574</v>
      </c>
      <c r="BO34" s="88">
        <v>3152</v>
      </c>
      <c r="BP34" s="88">
        <v>1535</v>
      </c>
      <c r="BQ34" s="89">
        <v>1617</v>
      </c>
      <c r="BR34" s="95">
        <f t="shared" si="30"/>
        <v>-71</v>
      </c>
      <c r="BS34" s="114"/>
      <c r="BT34" s="87"/>
      <c r="BU34" s="88"/>
      <c r="BV34" s="88"/>
      <c r="BW34" s="89"/>
      <c r="BX34" s="87"/>
      <c r="BY34" s="88"/>
      <c r="BZ34" s="88"/>
      <c r="CA34" s="89"/>
      <c r="CB34" s="79"/>
    </row>
    <row r="35" spans="1:80" ht="15" customHeight="1">
      <c r="A35" s="90" t="s">
        <v>284</v>
      </c>
      <c r="B35" s="104">
        <v>204</v>
      </c>
      <c r="C35" s="104">
        <v>315</v>
      </c>
      <c r="D35" s="104">
        <v>171</v>
      </c>
      <c r="E35" s="104">
        <v>144</v>
      </c>
      <c r="F35" s="282">
        <v>211</v>
      </c>
      <c r="G35" s="104">
        <v>310</v>
      </c>
      <c r="H35" s="104">
        <v>175</v>
      </c>
      <c r="I35" s="104">
        <v>135</v>
      </c>
      <c r="J35" s="79">
        <f t="shared" si="32"/>
        <v>-5</v>
      </c>
      <c r="K35" s="114" t="s">
        <v>270</v>
      </c>
      <c r="L35" s="84">
        <v>401</v>
      </c>
      <c r="M35" s="85">
        <v>826</v>
      </c>
      <c r="N35" s="85">
        <v>399</v>
      </c>
      <c r="O35" s="86">
        <v>427</v>
      </c>
      <c r="P35" s="84">
        <v>410</v>
      </c>
      <c r="Q35" s="85">
        <v>824</v>
      </c>
      <c r="R35" s="85">
        <v>387</v>
      </c>
      <c r="S35" s="86">
        <v>437</v>
      </c>
      <c r="T35" s="79">
        <f t="shared" si="29"/>
        <v>-2</v>
      </c>
      <c r="U35" s="114" t="s">
        <v>246</v>
      </c>
      <c r="V35" s="99">
        <v>219</v>
      </c>
      <c r="W35" s="100">
        <v>408</v>
      </c>
      <c r="X35" s="100">
        <v>192</v>
      </c>
      <c r="Y35" s="101">
        <v>216</v>
      </c>
      <c r="Z35" s="99">
        <v>217</v>
      </c>
      <c r="AA35" s="100">
        <v>396</v>
      </c>
      <c r="AB35" s="100">
        <v>196</v>
      </c>
      <c r="AC35" s="101">
        <v>200</v>
      </c>
      <c r="AD35" s="79">
        <f t="shared" si="31"/>
        <v>-12</v>
      </c>
      <c r="AE35" s="113" t="s">
        <v>542</v>
      </c>
      <c r="AF35" s="125">
        <f t="shared" ref="AF35:AM35" si="33">SUM(AF37:AF39)</f>
        <v>9489</v>
      </c>
      <c r="AG35" s="124">
        <f t="shared" si="33"/>
        <v>18556</v>
      </c>
      <c r="AH35" s="124">
        <f t="shared" si="33"/>
        <v>8908</v>
      </c>
      <c r="AI35" s="126">
        <f t="shared" si="33"/>
        <v>9648</v>
      </c>
      <c r="AJ35" s="125">
        <f t="shared" si="33"/>
        <v>9494</v>
      </c>
      <c r="AK35" s="124">
        <f t="shared" si="33"/>
        <v>18286</v>
      </c>
      <c r="AL35" s="124">
        <f t="shared" si="33"/>
        <v>8738</v>
      </c>
      <c r="AM35" s="126">
        <f t="shared" si="33"/>
        <v>9548</v>
      </c>
      <c r="AN35" s="83">
        <f>AK35-AG35</f>
        <v>-270</v>
      </c>
      <c r="AO35" s="113" t="s">
        <v>543</v>
      </c>
      <c r="AP35" s="125">
        <f t="shared" ref="AP35:AW35" si="34">SUM(AP37:AP38)</f>
        <v>1973</v>
      </c>
      <c r="AQ35" s="124">
        <f t="shared" si="34"/>
        <v>4500</v>
      </c>
      <c r="AR35" s="124">
        <f t="shared" si="34"/>
        <v>2195</v>
      </c>
      <c r="AS35" s="126">
        <f t="shared" si="34"/>
        <v>2305</v>
      </c>
      <c r="AT35" s="125">
        <f t="shared" si="34"/>
        <v>1970</v>
      </c>
      <c r="AU35" s="124">
        <f t="shared" si="34"/>
        <v>4484</v>
      </c>
      <c r="AV35" s="124">
        <f t="shared" si="34"/>
        <v>2192</v>
      </c>
      <c r="AW35" s="126">
        <f t="shared" si="34"/>
        <v>2292</v>
      </c>
      <c r="AX35" s="83">
        <f>AU35-AQ35</f>
        <v>-16</v>
      </c>
      <c r="AY35" s="113" t="s">
        <v>203</v>
      </c>
      <c r="AZ35" s="125">
        <f t="shared" ref="AZ35:BG35" si="35">SUM(AZ37:AZ38)</f>
        <v>178</v>
      </c>
      <c r="BA35" s="124">
        <f t="shared" si="35"/>
        <v>268</v>
      </c>
      <c r="BB35" s="124">
        <f t="shared" si="35"/>
        <v>128</v>
      </c>
      <c r="BC35" s="126">
        <f t="shared" si="35"/>
        <v>140</v>
      </c>
      <c r="BD35" s="125">
        <f t="shared" si="35"/>
        <v>181</v>
      </c>
      <c r="BE35" s="124">
        <f t="shared" si="35"/>
        <v>264</v>
      </c>
      <c r="BF35" s="124">
        <f t="shared" si="35"/>
        <v>127</v>
      </c>
      <c r="BG35" s="126">
        <f t="shared" si="35"/>
        <v>137</v>
      </c>
      <c r="BH35" s="83">
        <f>BE35-BA35</f>
        <v>-4</v>
      </c>
      <c r="BI35" s="114" t="s">
        <v>189</v>
      </c>
      <c r="BJ35" s="84">
        <v>979</v>
      </c>
      <c r="BK35" s="85">
        <v>2277</v>
      </c>
      <c r="BL35" s="85">
        <v>1099</v>
      </c>
      <c r="BM35" s="86">
        <v>1178</v>
      </c>
      <c r="BN35" s="84">
        <v>994</v>
      </c>
      <c r="BO35" s="85">
        <v>2258</v>
      </c>
      <c r="BP35" s="85">
        <v>1091</v>
      </c>
      <c r="BQ35" s="86">
        <v>1167</v>
      </c>
      <c r="BR35" s="95">
        <f t="shared" si="30"/>
        <v>-19</v>
      </c>
      <c r="BS35" s="114"/>
      <c r="BT35" s="125"/>
      <c r="BU35" s="124"/>
      <c r="BV35" s="124"/>
      <c r="BW35" s="126"/>
      <c r="BX35" s="125"/>
      <c r="BY35" s="124"/>
      <c r="BZ35" s="124"/>
      <c r="CA35" s="126"/>
      <c r="CB35" s="83"/>
    </row>
    <row r="36" spans="1:80" ht="15" customHeight="1">
      <c r="A36" s="90" t="s">
        <v>289</v>
      </c>
      <c r="B36" s="104">
        <v>8</v>
      </c>
      <c r="C36" s="104">
        <v>12</v>
      </c>
      <c r="D36" s="104">
        <v>9</v>
      </c>
      <c r="E36" s="104">
        <v>3</v>
      </c>
      <c r="F36" s="282">
        <v>7</v>
      </c>
      <c r="G36" s="104">
        <v>7</v>
      </c>
      <c r="H36" s="104">
        <v>5</v>
      </c>
      <c r="I36" s="104">
        <v>2</v>
      </c>
      <c r="J36" s="79">
        <f t="shared" si="32"/>
        <v>-5</v>
      </c>
      <c r="K36" s="114" t="s">
        <v>273</v>
      </c>
      <c r="L36" s="84">
        <v>189</v>
      </c>
      <c r="M36" s="85">
        <v>389</v>
      </c>
      <c r="N36" s="85">
        <v>180</v>
      </c>
      <c r="O36" s="86">
        <v>209</v>
      </c>
      <c r="P36" s="84">
        <v>187</v>
      </c>
      <c r="Q36" s="85">
        <v>389</v>
      </c>
      <c r="R36" s="85">
        <v>183</v>
      </c>
      <c r="S36" s="86">
        <v>206</v>
      </c>
      <c r="T36" s="79">
        <f t="shared" si="29"/>
        <v>0</v>
      </c>
      <c r="U36" s="114" t="s">
        <v>251</v>
      </c>
      <c r="V36" s="99">
        <v>62</v>
      </c>
      <c r="W36" s="100">
        <v>104</v>
      </c>
      <c r="X36" s="100">
        <v>53</v>
      </c>
      <c r="Y36" s="101">
        <v>51</v>
      </c>
      <c r="Z36" s="99">
        <v>90</v>
      </c>
      <c r="AA36" s="100">
        <v>146</v>
      </c>
      <c r="AB36" s="100">
        <v>77</v>
      </c>
      <c r="AC36" s="101">
        <v>69</v>
      </c>
      <c r="AD36" s="79">
        <f t="shared" si="31"/>
        <v>42</v>
      </c>
      <c r="AE36" s="114"/>
      <c r="AF36" s="87"/>
      <c r="AG36" s="88"/>
      <c r="AH36" s="88"/>
      <c r="AI36" s="89"/>
      <c r="AJ36" s="87"/>
      <c r="AK36" s="88"/>
      <c r="AL36" s="88"/>
      <c r="AM36" s="89"/>
      <c r="AN36" s="79"/>
      <c r="AO36" s="114"/>
      <c r="AP36" s="87"/>
      <c r="AQ36" s="88"/>
      <c r="AR36" s="88"/>
      <c r="AS36" s="89"/>
      <c r="AT36" s="87"/>
      <c r="AU36" s="88"/>
      <c r="AV36" s="88"/>
      <c r="AW36" s="89"/>
      <c r="AX36" s="79"/>
      <c r="AY36" s="114"/>
      <c r="AZ36" s="87"/>
      <c r="BA36" s="88"/>
      <c r="BB36" s="88"/>
      <c r="BC36" s="89"/>
      <c r="BD36" s="87"/>
      <c r="BE36" s="88"/>
      <c r="BF36" s="88"/>
      <c r="BG36" s="89"/>
      <c r="BH36" s="79"/>
      <c r="BI36" s="114" t="s">
        <v>544</v>
      </c>
      <c r="BJ36" s="87">
        <v>104</v>
      </c>
      <c r="BK36" s="88">
        <v>195</v>
      </c>
      <c r="BL36" s="88">
        <v>90</v>
      </c>
      <c r="BM36" s="89">
        <v>105</v>
      </c>
      <c r="BN36" s="87">
        <v>103</v>
      </c>
      <c r="BO36" s="88">
        <v>191</v>
      </c>
      <c r="BP36" s="88">
        <v>88</v>
      </c>
      <c r="BQ36" s="89">
        <v>103</v>
      </c>
      <c r="BR36" s="95">
        <f t="shared" si="30"/>
        <v>-4</v>
      </c>
      <c r="BS36" s="114"/>
      <c r="BT36" s="87"/>
      <c r="BU36" s="88"/>
      <c r="BV36" s="88"/>
      <c r="BW36" s="89"/>
      <c r="BX36" s="87"/>
      <c r="BY36" s="88"/>
      <c r="BZ36" s="88"/>
      <c r="CA36" s="89"/>
      <c r="CB36" s="79"/>
    </row>
    <row r="37" spans="1:80" ht="15" customHeight="1">
      <c r="A37" s="90" t="s">
        <v>294</v>
      </c>
      <c r="B37" s="104" t="s">
        <v>182</v>
      </c>
      <c r="C37" s="104" t="s">
        <v>182</v>
      </c>
      <c r="D37" s="104" t="s">
        <v>182</v>
      </c>
      <c r="E37" s="104" t="s">
        <v>182</v>
      </c>
      <c r="F37" s="282">
        <v>0</v>
      </c>
      <c r="G37" s="104">
        <v>0</v>
      </c>
      <c r="H37" s="104">
        <v>0</v>
      </c>
      <c r="I37" s="104">
        <v>0</v>
      </c>
      <c r="J37" s="116" t="s">
        <v>182</v>
      </c>
      <c r="K37" s="114" t="s">
        <v>276</v>
      </c>
      <c r="L37" s="84">
        <v>386</v>
      </c>
      <c r="M37" s="85">
        <v>815</v>
      </c>
      <c r="N37" s="85">
        <v>374</v>
      </c>
      <c r="O37" s="86">
        <v>441</v>
      </c>
      <c r="P37" s="84">
        <v>406</v>
      </c>
      <c r="Q37" s="85">
        <v>837</v>
      </c>
      <c r="R37" s="85">
        <v>386</v>
      </c>
      <c r="S37" s="86">
        <v>451</v>
      </c>
      <c r="T37" s="79">
        <f t="shared" si="29"/>
        <v>22</v>
      </c>
      <c r="U37" s="114" t="s">
        <v>260</v>
      </c>
      <c r="V37" s="99">
        <v>138</v>
      </c>
      <c r="W37" s="100">
        <v>274</v>
      </c>
      <c r="X37" s="100">
        <v>120</v>
      </c>
      <c r="Y37" s="101">
        <v>154</v>
      </c>
      <c r="Z37" s="99">
        <v>142</v>
      </c>
      <c r="AA37" s="100">
        <v>284</v>
      </c>
      <c r="AB37" s="100">
        <v>124</v>
      </c>
      <c r="AC37" s="101">
        <v>160</v>
      </c>
      <c r="AD37" s="79">
        <f t="shared" si="31"/>
        <v>10</v>
      </c>
      <c r="AE37" s="114" t="s">
        <v>247</v>
      </c>
      <c r="AF37" s="84">
        <v>1493</v>
      </c>
      <c r="AG37" s="85">
        <v>3111</v>
      </c>
      <c r="AH37" s="85">
        <v>1481</v>
      </c>
      <c r="AI37" s="86">
        <v>1630</v>
      </c>
      <c r="AJ37" s="84">
        <v>1506</v>
      </c>
      <c r="AK37" s="85">
        <v>3092</v>
      </c>
      <c r="AL37" s="85">
        <v>1480</v>
      </c>
      <c r="AM37" s="86">
        <v>1612</v>
      </c>
      <c r="AN37" s="79">
        <f>AK37-AG37</f>
        <v>-19</v>
      </c>
      <c r="AO37" s="114" t="s">
        <v>235</v>
      </c>
      <c r="AP37" s="84">
        <v>1189</v>
      </c>
      <c r="AQ37" s="85">
        <v>2821</v>
      </c>
      <c r="AR37" s="85">
        <v>1385</v>
      </c>
      <c r="AS37" s="85">
        <v>1436</v>
      </c>
      <c r="AT37" s="84">
        <v>1193</v>
      </c>
      <c r="AU37" s="85">
        <v>2815</v>
      </c>
      <c r="AV37" s="85">
        <v>1386</v>
      </c>
      <c r="AW37" s="85">
        <v>1429</v>
      </c>
      <c r="AX37" s="79">
        <f>AU37-AQ37</f>
        <v>-6</v>
      </c>
      <c r="AY37" s="114" t="s">
        <v>213</v>
      </c>
      <c r="AZ37" s="91">
        <v>85</v>
      </c>
      <c r="BA37" s="91">
        <v>124</v>
      </c>
      <c r="BB37" s="91">
        <v>61</v>
      </c>
      <c r="BC37" s="92">
        <v>63</v>
      </c>
      <c r="BD37" s="91">
        <v>84</v>
      </c>
      <c r="BE37" s="91">
        <v>118</v>
      </c>
      <c r="BF37" s="91">
        <v>58</v>
      </c>
      <c r="BG37" s="92">
        <v>60</v>
      </c>
      <c r="BH37" s="79">
        <f>BE37-BA37</f>
        <v>-6</v>
      </c>
      <c r="BI37" s="234" t="s">
        <v>199</v>
      </c>
      <c r="BJ37" s="91">
        <v>98</v>
      </c>
      <c r="BK37" s="91">
        <v>191</v>
      </c>
      <c r="BL37" s="91">
        <v>90</v>
      </c>
      <c r="BM37" s="92">
        <v>101</v>
      </c>
      <c r="BN37" s="91">
        <v>107</v>
      </c>
      <c r="BO37" s="91">
        <v>201</v>
      </c>
      <c r="BP37" s="91">
        <v>98</v>
      </c>
      <c r="BQ37" s="92">
        <v>103</v>
      </c>
      <c r="BR37" s="95">
        <f t="shared" si="30"/>
        <v>10</v>
      </c>
      <c r="BS37" s="114"/>
      <c r="BT37" s="132"/>
      <c r="BU37" s="132"/>
      <c r="BV37" s="132"/>
      <c r="BW37" s="133"/>
      <c r="BX37" s="132"/>
      <c r="BY37" s="132"/>
      <c r="BZ37" s="132"/>
      <c r="CA37" s="133"/>
      <c r="CB37" s="79"/>
    </row>
    <row r="38" spans="1:80" ht="15" customHeight="1">
      <c r="A38" s="90" t="s">
        <v>295</v>
      </c>
      <c r="B38" s="104">
        <v>37</v>
      </c>
      <c r="C38" s="104">
        <v>37</v>
      </c>
      <c r="D38" s="104">
        <v>37</v>
      </c>
      <c r="E38" s="104" t="s">
        <v>182</v>
      </c>
      <c r="F38" s="282">
        <v>36</v>
      </c>
      <c r="G38" s="104">
        <v>36</v>
      </c>
      <c r="H38" s="104">
        <v>36</v>
      </c>
      <c r="I38" s="104">
        <v>0</v>
      </c>
      <c r="J38" s="79">
        <f t="shared" si="32"/>
        <v>-1</v>
      </c>
      <c r="K38" s="114" t="s">
        <v>280</v>
      </c>
      <c r="L38" s="84">
        <v>458</v>
      </c>
      <c r="M38" s="85">
        <v>830</v>
      </c>
      <c r="N38" s="85">
        <v>401</v>
      </c>
      <c r="O38" s="86">
        <v>429</v>
      </c>
      <c r="P38" s="84">
        <v>446</v>
      </c>
      <c r="Q38" s="85">
        <v>821</v>
      </c>
      <c r="R38" s="85">
        <v>395</v>
      </c>
      <c r="S38" s="86">
        <v>426</v>
      </c>
      <c r="T38" s="79">
        <f t="shared" si="29"/>
        <v>-9</v>
      </c>
      <c r="U38" s="114" t="s">
        <v>265</v>
      </c>
      <c r="V38" s="99">
        <v>46</v>
      </c>
      <c r="W38" s="100">
        <v>70</v>
      </c>
      <c r="X38" s="100">
        <v>34</v>
      </c>
      <c r="Y38" s="101">
        <v>36</v>
      </c>
      <c r="Z38" s="99">
        <v>41</v>
      </c>
      <c r="AA38" s="100">
        <v>56</v>
      </c>
      <c r="AB38" s="100">
        <v>29</v>
      </c>
      <c r="AC38" s="101">
        <v>27</v>
      </c>
      <c r="AD38" s="79">
        <f t="shared" si="31"/>
        <v>-14</v>
      </c>
      <c r="AE38" s="114" t="s">
        <v>252</v>
      </c>
      <c r="AF38" s="84">
        <v>879</v>
      </c>
      <c r="AG38" s="85">
        <v>1749</v>
      </c>
      <c r="AH38" s="85">
        <v>850</v>
      </c>
      <c r="AI38" s="86">
        <v>899</v>
      </c>
      <c r="AJ38" s="84">
        <v>887</v>
      </c>
      <c r="AK38" s="85">
        <v>1743</v>
      </c>
      <c r="AL38" s="85">
        <v>838</v>
      </c>
      <c r="AM38" s="86">
        <v>905</v>
      </c>
      <c r="AN38" s="79">
        <f>AK38-AG38</f>
        <v>-6</v>
      </c>
      <c r="AO38" s="114" t="s">
        <v>241</v>
      </c>
      <c r="AP38" s="84">
        <v>784</v>
      </c>
      <c r="AQ38" s="85">
        <v>1679</v>
      </c>
      <c r="AR38" s="85">
        <v>810</v>
      </c>
      <c r="AS38" s="85">
        <v>869</v>
      </c>
      <c r="AT38" s="84">
        <v>777</v>
      </c>
      <c r="AU38" s="85">
        <v>1669</v>
      </c>
      <c r="AV38" s="85">
        <v>806</v>
      </c>
      <c r="AW38" s="85">
        <v>863</v>
      </c>
      <c r="AX38" s="79">
        <f>AU38-AQ38</f>
        <v>-10</v>
      </c>
      <c r="AY38" s="114" t="s">
        <v>219</v>
      </c>
      <c r="AZ38" s="91">
        <v>93</v>
      </c>
      <c r="BA38" s="91">
        <v>144</v>
      </c>
      <c r="BB38" s="91">
        <v>67</v>
      </c>
      <c r="BC38" s="92">
        <v>77</v>
      </c>
      <c r="BD38" s="91">
        <v>97</v>
      </c>
      <c r="BE38" s="91">
        <v>146</v>
      </c>
      <c r="BF38" s="91">
        <v>69</v>
      </c>
      <c r="BG38" s="92">
        <v>77</v>
      </c>
      <c r="BH38" s="79">
        <f>BE38-BA38</f>
        <v>2</v>
      </c>
      <c r="BI38" s="234" t="s">
        <v>204</v>
      </c>
      <c r="BJ38" s="91">
        <v>19</v>
      </c>
      <c r="BK38" s="91">
        <v>27</v>
      </c>
      <c r="BL38" s="91">
        <v>16</v>
      </c>
      <c r="BM38" s="92">
        <v>11</v>
      </c>
      <c r="BN38" s="91">
        <v>19</v>
      </c>
      <c r="BO38" s="91">
        <v>27</v>
      </c>
      <c r="BP38" s="91">
        <v>15</v>
      </c>
      <c r="BQ38" s="92">
        <v>12</v>
      </c>
      <c r="BR38" s="95">
        <f t="shared" si="30"/>
        <v>0</v>
      </c>
      <c r="BS38" s="114"/>
      <c r="BT38" s="132"/>
      <c r="BU38" s="132"/>
      <c r="BV38" s="132"/>
      <c r="BW38" s="133"/>
      <c r="BX38" s="132"/>
      <c r="BY38" s="132"/>
      <c r="BZ38" s="132"/>
      <c r="CA38" s="133"/>
      <c r="CB38" s="79"/>
    </row>
    <row r="39" spans="1:80" ht="15" customHeight="1">
      <c r="A39" s="90" t="s">
        <v>297</v>
      </c>
      <c r="B39" s="104" t="s">
        <v>182</v>
      </c>
      <c r="C39" s="104" t="s">
        <v>182</v>
      </c>
      <c r="D39" s="104" t="s">
        <v>182</v>
      </c>
      <c r="E39" s="281" t="s">
        <v>182</v>
      </c>
      <c r="F39" s="282">
        <v>0</v>
      </c>
      <c r="G39" s="104">
        <v>0</v>
      </c>
      <c r="H39" s="104">
        <v>0</v>
      </c>
      <c r="I39" s="105">
        <v>0</v>
      </c>
      <c r="J39" s="104" t="s">
        <v>182</v>
      </c>
      <c r="K39" s="114" t="s">
        <v>290</v>
      </c>
      <c r="L39" s="84">
        <v>426</v>
      </c>
      <c r="M39" s="85">
        <v>859</v>
      </c>
      <c r="N39" s="85">
        <v>439</v>
      </c>
      <c r="O39" s="86">
        <v>420</v>
      </c>
      <c r="P39" s="84">
        <v>422</v>
      </c>
      <c r="Q39" s="85">
        <v>842</v>
      </c>
      <c r="R39" s="85">
        <v>425</v>
      </c>
      <c r="S39" s="86">
        <v>417</v>
      </c>
      <c r="T39" s="79">
        <f t="shared" si="29"/>
        <v>-17</v>
      </c>
      <c r="U39" s="114" t="s">
        <v>271</v>
      </c>
      <c r="V39" s="99">
        <v>182</v>
      </c>
      <c r="W39" s="100">
        <v>312</v>
      </c>
      <c r="X39" s="100">
        <v>143</v>
      </c>
      <c r="Y39" s="101">
        <v>169</v>
      </c>
      <c r="Z39" s="99">
        <v>171</v>
      </c>
      <c r="AA39" s="100">
        <v>284</v>
      </c>
      <c r="AB39" s="100">
        <v>133</v>
      </c>
      <c r="AC39" s="101">
        <v>151</v>
      </c>
      <c r="AD39" s="79">
        <f t="shared" si="31"/>
        <v>-28</v>
      </c>
      <c r="AE39" s="114" t="s">
        <v>256</v>
      </c>
      <c r="AF39" s="84">
        <v>7117</v>
      </c>
      <c r="AG39" s="85">
        <v>13696</v>
      </c>
      <c r="AH39" s="85">
        <v>6577</v>
      </c>
      <c r="AI39" s="86">
        <v>7119</v>
      </c>
      <c r="AJ39" s="84">
        <v>7101</v>
      </c>
      <c r="AK39" s="85">
        <v>13451</v>
      </c>
      <c r="AL39" s="85">
        <v>6420</v>
      </c>
      <c r="AM39" s="86">
        <v>7031</v>
      </c>
      <c r="AN39" s="79">
        <f>AK39-AG39</f>
        <v>-245</v>
      </c>
      <c r="AO39" s="114"/>
      <c r="AP39" s="87"/>
      <c r="AQ39" s="88"/>
      <c r="AR39" s="88"/>
      <c r="AS39" s="89"/>
      <c r="AT39" s="87"/>
      <c r="AU39" s="88"/>
      <c r="AV39" s="88"/>
      <c r="AW39" s="89"/>
      <c r="AX39" s="79"/>
      <c r="AY39" s="114"/>
      <c r="AZ39" s="87"/>
      <c r="BA39" s="88"/>
      <c r="BB39" s="88"/>
      <c r="BC39" s="89"/>
      <c r="BD39" s="87"/>
      <c r="BE39" s="88"/>
      <c r="BF39" s="88"/>
      <c r="BG39" s="89"/>
      <c r="BH39" s="79"/>
      <c r="BI39" s="114"/>
      <c r="BJ39" s="87"/>
      <c r="BK39" s="88"/>
      <c r="BL39" s="88"/>
      <c r="BM39" s="89"/>
      <c r="BN39" s="87"/>
      <c r="BO39" s="88"/>
      <c r="BP39" s="88"/>
      <c r="BQ39" s="89"/>
      <c r="BR39" s="80"/>
      <c r="BS39" s="114"/>
      <c r="BT39" s="87"/>
      <c r="BU39" s="88"/>
      <c r="BV39" s="88"/>
      <c r="BW39" s="89"/>
      <c r="BX39" s="87"/>
      <c r="BY39" s="88"/>
      <c r="BZ39" s="88"/>
      <c r="CA39" s="89"/>
      <c r="CB39" s="79"/>
    </row>
    <row r="40" spans="1:80" ht="15" customHeight="1">
      <c r="A40" s="90" t="s">
        <v>300</v>
      </c>
      <c r="B40" s="104">
        <v>54</v>
      </c>
      <c r="C40" s="104">
        <v>78</v>
      </c>
      <c r="D40" s="104">
        <v>37</v>
      </c>
      <c r="E40" s="104">
        <v>41</v>
      </c>
      <c r="F40" s="282">
        <v>45</v>
      </c>
      <c r="G40" s="104">
        <v>62</v>
      </c>
      <c r="H40" s="104">
        <v>30</v>
      </c>
      <c r="I40" s="104">
        <v>32</v>
      </c>
      <c r="J40" s="79">
        <f>G40-C40</f>
        <v>-16</v>
      </c>
      <c r="K40" s="114"/>
      <c r="L40" s="84"/>
      <c r="M40" s="85"/>
      <c r="N40" s="85"/>
      <c r="O40" s="86"/>
      <c r="P40" s="84"/>
      <c r="Q40" s="85"/>
      <c r="R40" s="85"/>
      <c r="S40" s="86"/>
      <c r="T40" s="79"/>
      <c r="U40" s="114" t="s">
        <v>274</v>
      </c>
      <c r="V40" s="99">
        <v>62</v>
      </c>
      <c r="W40" s="100">
        <v>97</v>
      </c>
      <c r="X40" s="100">
        <v>53</v>
      </c>
      <c r="Y40" s="101">
        <v>44</v>
      </c>
      <c r="Z40" s="99">
        <v>143</v>
      </c>
      <c r="AA40" s="100">
        <v>227</v>
      </c>
      <c r="AB40" s="100">
        <v>119</v>
      </c>
      <c r="AC40" s="101">
        <v>108</v>
      </c>
      <c r="AD40" s="79">
        <f t="shared" si="31"/>
        <v>130</v>
      </c>
      <c r="AE40" s="114"/>
      <c r="AF40" s="87"/>
      <c r="AG40" s="88"/>
      <c r="AH40" s="88"/>
      <c r="AI40" s="89"/>
      <c r="AJ40" s="87"/>
      <c r="AK40" s="88"/>
      <c r="AL40" s="88"/>
      <c r="AM40" s="89"/>
      <c r="AN40" s="79"/>
      <c r="AO40" s="113" t="s">
        <v>545</v>
      </c>
      <c r="AP40" s="125">
        <f t="shared" ref="AP40:AW40" si="36">SUM(AP42:AP43)</f>
        <v>4724</v>
      </c>
      <c r="AQ40" s="124">
        <f t="shared" si="36"/>
        <v>10844</v>
      </c>
      <c r="AR40" s="124">
        <f t="shared" si="36"/>
        <v>5192</v>
      </c>
      <c r="AS40" s="126">
        <f t="shared" si="36"/>
        <v>5652</v>
      </c>
      <c r="AT40" s="125">
        <f t="shared" si="36"/>
        <v>4801</v>
      </c>
      <c r="AU40" s="124">
        <f t="shared" si="36"/>
        <v>10906</v>
      </c>
      <c r="AV40" s="124">
        <f t="shared" si="36"/>
        <v>5213</v>
      </c>
      <c r="AW40" s="126">
        <f t="shared" si="36"/>
        <v>5693</v>
      </c>
      <c r="AX40" s="83">
        <f>AU40-AQ40</f>
        <v>62</v>
      </c>
      <c r="AY40" s="113" t="s">
        <v>546</v>
      </c>
      <c r="AZ40" s="125">
        <f t="shared" ref="AZ40:BG40" si="37">SUM(AZ42:AZ52)</f>
        <v>9957</v>
      </c>
      <c r="BA40" s="124">
        <f t="shared" si="37"/>
        <v>21680</v>
      </c>
      <c r="BB40" s="124">
        <f t="shared" si="37"/>
        <v>10494</v>
      </c>
      <c r="BC40" s="126">
        <f t="shared" si="37"/>
        <v>11186</v>
      </c>
      <c r="BD40" s="125">
        <f t="shared" si="37"/>
        <v>10013</v>
      </c>
      <c r="BE40" s="124">
        <f t="shared" si="37"/>
        <v>21396</v>
      </c>
      <c r="BF40" s="124">
        <f t="shared" si="37"/>
        <v>10390</v>
      </c>
      <c r="BG40" s="126">
        <f t="shared" si="37"/>
        <v>11006</v>
      </c>
      <c r="BH40" s="83">
        <f>BE40-BA40</f>
        <v>-284</v>
      </c>
      <c r="BI40" s="113" t="s">
        <v>547</v>
      </c>
      <c r="BJ40" s="125">
        <f t="shared" ref="BJ40:BQ40" si="38">SUM(BJ42:BJ46)</f>
        <v>10777</v>
      </c>
      <c r="BK40" s="124">
        <f t="shared" si="38"/>
        <v>24438</v>
      </c>
      <c r="BL40" s="124">
        <f t="shared" si="38"/>
        <v>11840</v>
      </c>
      <c r="BM40" s="126">
        <f t="shared" si="38"/>
        <v>12598</v>
      </c>
      <c r="BN40" s="125">
        <f t="shared" si="38"/>
        <v>10878</v>
      </c>
      <c r="BO40" s="124">
        <f t="shared" si="38"/>
        <v>24214</v>
      </c>
      <c r="BP40" s="124">
        <f t="shared" si="38"/>
        <v>11754</v>
      </c>
      <c r="BQ40" s="126">
        <f t="shared" si="38"/>
        <v>12460</v>
      </c>
      <c r="BR40" s="127">
        <f>BO40-BK40</f>
        <v>-224</v>
      </c>
      <c r="BS40" s="113"/>
      <c r="BT40" s="125"/>
      <c r="BU40" s="124"/>
      <c r="BV40" s="124"/>
      <c r="BW40" s="126"/>
      <c r="BX40" s="125"/>
      <c r="BY40" s="124"/>
      <c r="BZ40" s="124"/>
      <c r="CA40" s="126"/>
      <c r="CB40" s="83"/>
    </row>
    <row r="41" spans="1:80" ht="15" customHeight="1">
      <c r="A41" s="90" t="s">
        <v>304</v>
      </c>
      <c r="B41" s="104">
        <v>102</v>
      </c>
      <c r="C41" s="104">
        <v>152</v>
      </c>
      <c r="D41" s="104">
        <v>72</v>
      </c>
      <c r="E41" s="104">
        <v>80</v>
      </c>
      <c r="F41" s="282">
        <v>113</v>
      </c>
      <c r="G41" s="104">
        <v>165</v>
      </c>
      <c r="H41" s="104">
        <v>78</v>
      </c>
      <c r="I41" s="104">
        <v>87</v>
      </c>
      <c r="J41" s="79">
        <f>G41-C41</f>
        <v>13</v>
      </c>
      <c r="K41" s="114" t="s">
        <v>548</v>
      </c>
      <c r="L41" s="84">
        <v>25</v>
      </c>
      <c r="M41" s="85">
        <v>33</v>
      </c>
      <c r="N41" s="85">
        <v>19</v>
      </c>
      <c r="O41" s="86">
        <v>14</v>
      </c>
      <c r="P41" s="84">
        <v>27</v>
      </c>
      <c r="Q41" s="85">
        <v>31</v>
      </c>
      <c r="R41" s="85">
        <v>18</v>
      </c>
      <c r="S41" s="86">
        <v>13</v>
      </c>
      <c r="T41" s="79">
        <f t="shared" ref="T41:T53" si="39">Q41-M41</f>
        <v>-2</v>
      </c>
      <c r="U41" s="114" t="s">
        <v>277</v>
      </c>
      <c r="V41" s="99">
        <v>87</v>
      </c>
      <c r="W41" s="100">
        <v>135</v>
      </c>
      <c r="X41" s="100">
        <v>65</v>
      </c>
      <c r="Y41" s="101">
        <v>70</v>
      </c>
      <c r="Z41" s="99">
        <v>89</v>
      </c>
      <c r="AA41" s="100">
        <v>136</v>
      </c>
      <c r="AB41" s="100">
        <v>63</v>
      </c>
      <c r="AC41" s="101">
        <v>73</v>
      </c>
      <c r="AD41" s="79">
        <f t="shared" si="31"/>
        <v>1</v>
      </c>
      <c r="AE41" s="113" t="s">
        <v>266</v>
      </c>
      <c r="AF41" s="125">
        <f t="shared" ref="AF41:AM41" si="40">AF43+AF49+AP7+AP13+AP17+AP23+AP27+AP35+AP40+AP45+AP51+AZ10+AZ19+AZ27+AZ35+AZ40+BJ7+BJ19+BJ28+BJ40+BJ48+BT7</f>
        <v>105571</v>
      </c>
      <c r="AG41" s="124">
        <f t="shared" si="40"/>
        <v>229189</v>
      </c>
      <c r="AH41" s="124">
        <f t="shared" si="40"/>
        <v>111155</v>
      </c>
      <c r="AI41" s="124">
        <f t="shared" si="40"/>
        <v>118034</v>
      </c>
      <c r="AJ41" s="125">
        <f t="shared" si="40"/>
        <v>106491</v>
      </c>
      <c r="AK41" s="124">
        <f t="shared" si="40"/>
        <v>228018</v>
      </c>
      <c r="AL41" s="124">
        <f t="shared" si="40"/>
        <v>110689</v>
      </c>
      <c r="AM41" s="124">
        <f t="shared" si="40"/>
        <v>117329</v>
      </c>
      <c r="AN41" s="127">
        <f>AK41-AG41</f>
        <v>-1171</v>
      </c>
      <c r="AO41" s="114"/>
      <c r="AP41" s="87"/>
      <c r="AQ41" s="88"/>
      <c r="AR41" s="88"/>
      <c r="AS41" s="89"/>
      <c r="AT41" s="87"/>
      <c r="AU41" s="88"/>
      <c r="AV41" s="88"/>
      <c r="AW41" s="89"/>
      <c r="AX41" s="79"/>
      <c r="AY41" s="114"/>
      <c r="AZ41" s="87"/>
      <c r="BA41" s="88"/>
      <c r="BB41" s="88"/>
      <c r="BC41" s="89"/>
      <c r="BD41" s="87"/>
      <c r="BE41" s="88"/>
      <c r="BF41" s="88"/>
      <c r="BG41" s="89"/>
      <c r="BH41" s="79"/>
      <c r="BI41" s="114"/>
      <c r="BJ41" s="87"/>
      <c r="BK41" s="88"/>
      <c r="BL41" s="88"/>
      <c r="BM41" s="89"/>
      <c r="BN41" s="87"/>
      <c r="BO41" s="88"/>
      <c r="BP41" s="88"/>
      <c r="BQ41" s="89"/>
      <c r="BR41" s="95"/>
      <c r="BS41" s="114"/>
      <c r="BT41" s="87"/>
      <c r="BU41" s="88"/>
      <c r="BV41" s="88"/>
      <c r="BW41" s="89"/>
      <c r="BX41" s="87"/>
      <c r="BY41" s="88"/>
      <c r="BZ41" s="88"/>
      <c r="CA41" s="89"/>
      <c r="CB41" s="79"/>
    </row>
    <row r="42" spans="1:80" ht="15" customHeight="1">
      <c r="A42" s="90" t="s">
        <v>309</v>
      </c>
      <c r="B42" s="104">
        <v>71</v>
      </c>
      <c r="C42" s="104">
        <v>107</v>
      </c>
      <c r="D42" s="104">
        <v>54</v>
      </c>
      <c r="E42" s="104">
        <v>53</v>
      </c>
      <c r="F42" s="282">
        <v>72</v>
      </c>
      <c r="G42" s="104">
        <v>109</v>
      </c>
      <c r="H42" s="104">
        <v>56</v>
      </c>
      <c r="I42" s="104">
        <v>53</v>
      </c>
      <c r="J42" s="79">
        <f>G42-C42</f>
        <v>2</v>
      </c>
      <c r="K42" s="114" t="s">
        <v>296</v>
      </c>
      <c r="L42" s="84">
        <v>203</v>
      </c>
      <c r="M42" s="85">
        <v>345</v>
      </c>
      <c r="N42" s="85">
        <v>165</v>
      </c>
      <c r="O42" s="86">
        <v>180</v>
      </c>
      <c r="P42" s="84">
        <v>201</v>
      </c>
      <c r="Q42" s="85">
        <v>331</v>
      </c>
      <c r="R42" s="85">
        <v>160</v>
      </c>
      <c r="S42" s="86">
        <v>171</v>
      </c>
      <c r="T42" s="79">
        <f t="shared" si="39"/>
        <v>-14</v>
      </c>
      <c r="U42" s="114" t="s">
        <v>281</v>
      </c>
      <c r="V42" s="99">
        <v>515</v>
      </c>
      <c r="W42" s="100">
        <v>885</v>
      </c>
      <c r="X42" s="100">
        <v>418</v>
      </c>
      <c r="Y42" s="101">
        <v>467</v>
      </c>
      <c r="Z42" s="99">
        <v>522</v>
      </c>
      <c r="AA42" s="100">
        <v>878</v>
      </c>
      <c r="AB42" s="100">
        <v>409</v>
      </c>
      <c r="AC42" s="101">
        <v>469</v>
      </c>
      <c r="AD42" s="79">
        <f t="shared" si="31"/>
        <v>-7</v>
      </c>
      <c r="AE42" s="114"/>
      <c r="AF42" s="87"/>
      <c r="AG42" s="88"/>
      <c r="AH42" s="88"/>
      <c r="AI42" s="89"/>
      <c r="AJ42" s="87"/>
      <c r="AK42" s="88"/>
      <c r="AL42" s="88"/>
      <c r="AM42" s="89"/>
      <c r="AN42" s="79"/>
      <c r="AO42" s="114" t="s">
        <v>261</v>
      </c>
      <c r="AP42" s="84">
        <v>3650</v>
      </c>
      <c r="AQ42" s="85">
        <v>8160</v>
      </c>
      <c r="AR42" s="85">
        <v>3896</v>
      </c>
      <c r="AS42" s="86">
        <v>4264</v>
      </c>
      <c r="AT42" s="84">
        <v>3713</v>
      </c>
      <c r="AU42" s="85">
        <v>8219</v>
      </c>
      <c r="AV42" s="85">
        <v>3933</v>
      </c>
      <c r="AW42" s="86">
        <v>4286</v>
      </c>
      <c r="AX42" s="79">
        <f>AU42-AQ42</f>
        <v>59</v>
      </c>
      <c r="AY42" s="114" t="s">
        <v>236</v>
      </c>
      <c r="AZ42" s="84">
        <v>1675</v>
      </c>
      <c r="BA42" s="85">
        <v>3500</v>
      </c>
      <c r="BB42" s="85">
        <v>1704</v>
      </c>
      <c r="BC42" s="86">
        <v>1796</v>
      </c>
      <c r="BD42" s="84">
        <v>1678</v>
      </c>
      <c r="BE42" s="85">
        <v>3420</v>
      </c>
      <c r="BF42" s="85">
        <v>1664</v>
      </c>
      <c r="BG42" s="86">
        <v>1756</v>
      </c>
      <c r="BH42" s="79">
        <f t="shared" ref="BH42:BH52" si="41">BE42-BA42</f>
        <v>-80</v>
      </c>
      <c r="BI42" s="114" t="s">
        <v>223</v>
      </c>
      <c r="BJ42" s="84">
        <v>3365</v>
      </c>
      <c r="BK42" s="85">
        <v>7350</v>
      </c>
      <c r="BL42" s="85">
        <v>3565</v>
      </c>
      <c r="BM42" s="86">
        <v>3785</v>
      </c>
      <c r="BN42" s="84">
        <v>3369</v>
      </c>
      <c r="BO42" s="85">
        <v>7248</v>
      </c>
      <c r="BP42" s="85">
        <v>3530</v>
      </c>
      <c r="BQ42" s="86">
        <v>3718</v>
      </c>
      <c r="BR42" s="95">
        <f>BO42-BK42</f>
        <v>-102</v>
      </c>
      <c r="BS42" s="114"/>
      <c r="BT42" s="84"/>
      <c r="BU42" s="85"/>
      <c r="BV42" s="85"/>
      <c r="BW42" s="86"/>
      <c r="BX42" s="84"/>
      <c r="BY42" s="85"/>
      <c r="BZ42" s="85"/>
      <c r="CA42" s="86"/>
      <c r="CB42" s="79"/>
    </row>
    <row r="43" spans="1:80" ht="15" customHeight="1">
      <c r="A43" s="90"/>
      <c r="B43" s="104"/>
      <c r="C43" s="104"/>
      <c r="D43" s="104"/>
      <c r="E43" s="104"/>
      <c r="F43" s="282"/>
      <c r="G43" s="104"/>
      <c r="H43" s="104"/>
      <c r="I43" s="104"/>
      <c r="J43" s="79"/>
      <c r="K43" s="114" t="s">
        <v>298</v>
      </c>
      <c r="L43" s="84">
        <v>348</v>
      </c>
      <c r="M43" s="85">
        <v>722</v>
      </c>
      <c r="N43" s="85">
        <v>327</v>
      </c>
      <c r="O43" s="86">
        <v>395</v>
      </c>
      <c r="P43" s="84">
        <v>353</v>
      </c>
      <c r="Q43" s="85">
        <v>741</v>
      </c>
      <c r="R43" s="85">
        <v>344</v>
      </c>
      <c r="S43" s="86">
        <v>397</v>
      </c>
      <c r="T43" s="79">
        <f t="shared" si="39"/>
        <v>19</v>
      </c>
      <c r="U43" s="114" t="s">
        <v>285</v>
      </c>
      <c r="V43" s="99">
        <v>1843</v>
      </c>
      <c r="W43" s="100">
        <v>3378</v>
      </c>
      <c r="X43" s="100">
        <v>1596</v>
      </c>
      <c r="Y43" s="101">
        <v>1782</v>
      </c>
      <c r="Z43" s="99">
        <v>1839</v>
      </c>
      <c r="AA43" s="100">
        <v>3339</v>
      </c>
      <c r="AB43" s="100">
        <v>1587</v>
      </c>
      <c r="AC43" s="101">
        <v>1752</v>
      </c>
      <c r="AD43" s="79">
        <f t="shared" si="31"/>
        <v>-39</v>
      </c>
      <c r="AE43" s="113" t="s">
        <v>549</v>
      </c>
      <c r="AF43" s="125">
        <f t="shared" ref="AF43:AM43" si="42">SUM(AF45:AF47)</f>
        <v>2081</v>
      </c>
      <c r="AG43" s="124">
        <f t="shared" si="42"/>
        <v>4145</v>
      </c>
      <c r="AH43" s="124">
        <f t="shared" si="42"/>
        <v>2001</v>
      </c>
      <c r="AI43" s="126">
        <f t="shared" si="42"/>
        <v>2144</v>
      </c>
      <c r="AJ43" s="125">
        <f t="shared" si="42"/>
        <v>2093</v>
      </c>
      <c r="AK43" s="124">
        <f t="shared" si="42"/>
        <v>4073</v>
      </c>
      <c r="AL43" s="124">
        <f t="shared" si="42"/>
        <v>1962</v>
      </c>
      <c r="AM43" s="126">
        <f t="shared" si="42"/>
        <v>2111</v>
      </c>
      <c r="AN43" s="83">
        <f>AK43-AG43</f>
        <v>-72</v>
      </c>
      <c r="AO43" s="114" t="s">
        <v>267</v>
      </c>
      <c r="AP43" s="84">
        <v>1074</v>
      </c>
      <c r="AQ43" s="85">
        <v>2684</v>
      </c>
      <c r="AR43" s="85">
        <v>1296</v>
      </c>
      <c r="AS43" s="86">
        <v>1388</v>
      </c>
      <c r="AT43" s="84">
        <v>1088</v>
      </c>
      <c r="AU43" s="85">
        <v>2687</v>
      </c>
      <c r="AV43" s="85">
        <v>1280</v>
      </c>
      <c r="AW43" s="86">
        <v>1407</v>
      </c>
      <c r="AX43" s="79">
        <f>AU43-AQ43</f>
        <v>3</v>
      </c>
      <c r="AY43" s="114" t="s">
        <v>242</v>
      </c>
      <c r="AZ43" s="84">
        <v>626</v>
      </c>
      <c r="BA43" s="85">
        <v>1417</v>
      </c>
      <c r="BB43" s="85">
        <v>664</v>
      </c>
      <c r="BC43" s="86">
        <v>753</v>
      </c>
      <c r="BD43" s="84">
        <v>638</v>
      </c>
      <c r="BE43" s="85">
        <v>1419</v>
      </c>
      <c r="BF43" s="85">
        <v>673</v>
      </c>
      <c r="BG43" s="86">
        <v>746</v>
      </c>
      <c r="BH43" s="79">
        <f t="shared" si="41"/>
        <v>2</v>
      </c>
      <c r="BI43" s="114" t="s">
        <v>228</v>
      </c>
      <c r="BJ43" s="84">
        <v>2172</v>
      </c>
      <c r="BK43" s="85">
        <v>4953</v>
      </c>
      <c r="BL43" s="85">
        <v>2403</v>
      </c>
      <c r="BM43" s="86">
        <v>2550</v>
      </c>
      <c r="BN43" s="84">
        <v>2187</v>
      </c>
      <c r="BO43" s="85">
        <v>4910</v>
      </c>
      <c r="BP43" s="85">
        <v>2390</v>
      </c>
      <c r="BQ43" s="86">
        <v>2520</v>
      </c>
      <c r="BR43" s="95">
        <f>BO43-BK43</f>
        <v>-43</v>
      </c>
      <c r="BS43" s="114"/>
      <c r="BT43" s="84"/>
      <c r="BU43" s="85"/>
      <c r="BV43" s="85"/>
      <c r="BW43" s="86"/>
      <c r="BX43" s="84"/>
      <c r="BY43" s="85"/>
      <c r="BZ43" s="85"/>
      <c r="CA43" s="86"/>
      <c r="CB43" s="79"/>
    </row>
    <row r="44" spans="1:80" ht="15" customHeight="1">
      <c r="A44" s="90" t="s">
        <v>319</v>
      </c>
      <c r="B44" s="110">
        <v>3</v>
      </c>
      <c r="C44" s="104">
        <v>6</v>
      </c>
      <c r="D44" s="110">
        <v>3</v>
      </c>
      <c r="E44" s="110">
        <v>3</v>
      </c>
      <c r="F44" s="283">
        <v>2</v>
      </c>
      <c r="G44" s="104">
        <v>4</v>
      </c>
      <c r="H44" s="110">
        <v>2</v>
      </c>
      <c r="I44" s="110">
        <v>2</v>
      </c>
      <c r="J44" s="79">
        <f t="shared" ref="J44:J53" si="43">G44-C44</f>
        <v>-2</v>
      </c>
      <c r="K44" s="114" t="s">
        <v>301</v>
      </c>
      <c r="L44" s="84">
        <v>736</v>
      </c>
      <c r="M44" s="85">
        <v>1308</v>
      </c>
      <c r="N44" s="85">
        <v>650</v>
      </c>
      <c r="O44" s="86">
        <v>658</v>
      </c>
      <c r="P44" s="84">
        <v>779</v>
      </c>
      <c r="Q44" s="85">
        <v>1347</v>
      </c>
      <c r="R44" s="85">
        <v>668</v>
      </c>
      <c r="S44" s="86">
        <v>679</v>
      </c>
      <c r="T44" s="79">
        <f t="shared" si="39"/>
        <v>39</v>
      </c>
      <c r="U44" s="114" t="s">
        <v>291</v>
      </c>
      <c r="V44" s="99">
        <v>66</v>
      </c>
      <c r="W44" s="100">
        <v>145</v>
      </c>
      <c r="X44" s="100">
        <v>65</v>
      </c>
      <c r="Y44" s="101">
        <v>80</v>
      </c>
      <c r="Z44" s="99">
        <v>65</v>
      </c>
      <c r="AA44" s="100">
        <v>142</v>
      </c>
      <c r="AB44" s="100">
        <v>65</v>
      </c>
      <c r="AC44" s="101">
        <v>77</v>
      </c>
      <c r="AD44" s="79">
        <f t="shared" si="31"/>
        <v>-3</v>
      </c>
      <c r="AE44" s="114"/>
      <c r="AF44" s="87"/>
      <c r="AG44" s="88"/>
      <c r="AH44" s="88"/>
      <c r="AI44" s="89"/>
      <c r="AJ44" s="87"/>
      <c r="AK44" s="88"/>
      <c r="AL44" s="88"/>
      <c r="AM44" s="89"/>
      <c r="AN44" s="79"/>
      <c r="AO44" s="114"/>
      <c r="AP44" s="87"/>
      <c r="AQ44" s="88"/>
      <c r="AR44" s="88"/>
      <c r="AS44" s="89"/>
      <c r="AT44" s="87"/>
      <c r="AU44" s="88"/>
      <c r="AV44" s="88"/>
      <c r="AW44" s="89"/>
      <c r="AX44" s="79"/>
      <c r="AY44" s="114" t="s">
        <v>248</v>
      </c>
      <c r="AZ44" s="84">
        <v>2091</v>
      </c>
      <c r="BA44" s="85">
        <v>4596</v>
      </c>
      <c r="BB44" s="85">
        <v>2205</v>
      </c>
      <c r="BC44" s="86">
        <v>2391</v>
      </c>
      <c r="BD44" s="84">
        <v>2103</v>
      </c>
      <c r="BE44" s="85">
        <v>4544</v>
      </c>
      <c r="BF44" s="85">
        <v>2193</v>
      </c>
      <c r="BG44" s="86">
        <v>2351</v>
      </c>
      <c r="BH44" s="79">
        <f t="shared" si="41"/>
        <v>-52</v>
      </c>
      <c r="BI44" s="114" t="s">
        <v>232</v>
      </c>
      <c r="BJ44" s="84">
        <v>2279</v>
      </c>
      <c r="BK44" s="85">
        <v>5350</v>
      </c>
      <c r="BL44" s="85">
        <v>2623</v>
      </c>
      <c r="BM44" s="86">
        <v>2727</v>
      </c>
      <c r="BN44" s="84">
        <v>2300</v>
      </c>
      <c r="BO44" s="85">
        <v>5289</v>
      </c>
      <c r="BP44" s="85">
        <v>2601</v>
      </c>
      <c r="BQ44" s="86">
        <v>2688</v>
      </c>
      <c r="BR44" s="95">
        <f>BO44-BK44</f>
        <v>-61</v>
      </c>
      <c r="BS44" s="114"/>
      <c r="BT44" s="84"/>
      <c r="BU44" s="85"/>
      <c r="BV44" s="85"/>
      <c r="BW44" s="86"/>
      <c r="BX44" s="84"/>
      <c r="BY44" s="85"/>
      <c r="BZ44" s="85"/>
      <c r="CA44" s="86"/>
      <c r="CB44" s="79"/>
    </row>
    <row r="45" spans="1:80" ht="15" customHeight="1">
      <c r="A45" s="90" t="s">
        <v>323</v>
      </c>
      <c r="B45" s="104">
        <v>54</v>
      </c>
      <c r="C45" s="104">
        <v>82</v>
      </c>
      <c r="D45" s="104">
        <v>34</v>
      </c>
      <c r="E45" s="104">
        <v>48</v>
      </c>
      <c r="F45" s="282">
        <v>53</v>
      </c>
      <c r="G45" s="104">
        <v>81</v>
      </c>
      <c r="H45" s="104">
        <v>33</v>
      </c>
      <c r="I45" s="104">
        <v>48</v>
      </c>
      <c r="J45" s="79">
        <f t="shared" si="43"/>
        <v>-1</v>
      </c>
      <c r="K45" s="114" t="s">
        <v>305</v>
      </c>
      <c r="L45" s="84">
        <v>727</v>
      </c>
      <c r="M45" s="85">
        <v>1238</v>
      </c>
      <c r="N45" s="85">
        <v>600</v>
      </c>
      <c r="O45" s="86">
        <v>638</v>
      </c>
      <c r="P45" s="84">
        <v>733</v>
      </c>
      <c r="Q45" s="85">
        <v>1244</v>
      </c>
      <c r="R45" s="85">
        <v>604</v>
      </c>
      <c r="S45" s="86">
        <v>640</v>
      </c>
      <c r="T45" s="79">
        <f t="shared" si="39"/>
        <v>6</v>
      </c>
      <c r="U45" s="114"/>
      <c r="V45" s="87"/>
      <c r="W45" s="85"/>
      <c r="X45" s="88"/>
      <c r="Y45" s="89"/>
      <c r="Z45" s="87"/>
      <c r="AA45" s="85"/>
      <c r="AB45" s="88"/>
      <c r="AC45" s="89"/>
      <c r="AD45" s="118"/>
      <c r="AE45" s="114" t="s">
        <v>286</v>
      </c>
      <c r="AF45" s="84">
        <v>615</v>
      </c>
      <c r="AG45" s="85">
        <v>1266</v>
      </c>
      <c r="AH45" s="85">
        <v>611</v>
      </c>
      <c r="AI45" s="86">
        <v>655</v>
      </c>
      <c r="AJ45" s="84">
        <v>615</v>
      </c>
      <c r="AK45" s="85">
        <v>1239</v>
      </c>
      <c r="AL45" s="85">
        <v>588</v>
      </c>
      <c r="AM45" s="86">
        <v>651</v>
      </c>
      <c r="AN45" s="79">
        <f>AK45-AG45</f>
        <v>-27</v>
      </c>
      <c r="AO45" s="113" t="s">
        <v>550</v>
      </c>
      <c r="AP45" s="125">
        <f t="shared" ref="AP45:AW45" si="44">SUM(AP47:AP49)</f>
        <v>3561</v>
      </c>
      <c r="AQ45" s="124">
        <f t="shared" si="44"/>
        <v>8542</v>
      </c>
      <c r="AR45" s="124">
        <f t="shared" si="44"/>
        <v>4171</v>
      </c>
      <c r="AS45" s="126">
        <f t="shared" si="44"/>
        <v>4371</v>
      </c>
      <c r="AT45" s="125">
        <f t="shared" si="44"/>
        <v>3574</v>
      </c>
      <c r="AU45" s="124">
        <f t="shared" si="44"/>
        <v>8515</v>
      </c>
      <c r="AV45" s="124">
        <f t="shared" si="44"/>
        <v>4167</v>
      </c>
      <c r="AW45" s="126">
        <f t="shared" si="44"/>
        <v>4348</v>
      </c>
      <c r="AX45" s="83">
        <f>AU45-AQ45</f>
        <v>-27</v>
      </c>
      <c r="AY45" s="114" t="s">
        <v>253</v>
      </c>
      <c r="AZ45" s="84">
        <v>891</v>
      </c>
      <c r="BA45" s="85">
        <v>1938</v>
      </c>
      <c r="BB45" s="85">
        <v>953</v>
      </c>
      <c r="BC45" s="86">
        <v>985</v>
      </c>
      <c r="BD45" s="84">
        <v>902</v>
      </c>
      <c r="BE45" s="85">
        <v>1927</v>
      </c>
      <c r="BF45" s="85">
        <v>952</v>
      </c>
      <c r="BG45" s="86">
        <v>975</v>
      </c>
      <c r="BH45" s="79">
        <f t="shared" si="41"/>
        <v>-11</v>
      </c>
      <c r="BI45" s="114" t="s">
        <v>237</v>
      </c>
      <c r="BJ45" s="84">
        <v>2008</v>
      </c>
      <c r="BK45" s="85">
        <v>4712</v>
      </c>
      <c r="BL45" s="85">
        <v>2259</v>
      </c>
      <c r="BM45" s="86">
        <v>2453</v>
      </c>
      <c r="BN45" s="84">
        <v>2061</v>
      </c>
      <c r="BO45" s="85">
        <v>4727</v>
      </c>
      <c r="BP45" s="85">
        <v>2266</v>
      </c>
      <c r="BQ45" s="86">
        <v>2461</v>
      </c>
      <c r="BR45" s="95">
        <f>BO45-BK45</f>
        <v>15</v>
      </c>
      <c r="BS45" s="114"/>
      <c r="BT45" s="84"/>
      <c r="BU45" s="85"/>
      <c r="BV45" s="85"/>
      <c r="BW45" s="86"/>
      <c r="BX45" s="84"/>
      <c r="BY45" s="85"/>
      <c r="BZ45" s="85"/>
      <c r="CA45" s="86"/>
      <c r="CB45" s="79"/>
    </row>
    <row r="46" spans="1:80" ht="15" customHeight="1">
      <c r="A46" s="90" t="s">
        <v>327</v>
      </c>
      <c r="B46" s="104">
        <v>119</v>
      </c>
      <c r="C46" s="104">
        <v>178</v>
      </c>
      <c r="D46" s="104">
        <v>92</v>
      </c>
      <c r="E46" s="104">
        <v>86</v>
      </c>
      <c r="F46" s="282">
        <v>126</v>
      </c>
      <c r="G46" s="104">
        <v>183</v>
      </c>
      <c r="H46" s="104">
        <v>96</v>
      </c>
      <c r="I46" s="104">
        <v>87</v>
      </c>
      <c r="J46" s="79">
        <f t="shared" si="43"/>
        <v>5</v>
      </c>
      <c r="K46" s="114" t="s">
        <v>310</v>
      </c>
      <c r="L46" s="84">
        <v>269</v>
      </c>
      <c r="M46" s="85">
        <v>485</v>
      </c>
      <c r="N46" s="85">
        <v>233</v>
      </c>
      <c r="O46" s="86">
        <v>252</v>
      </c>
      <c r="P46" s="84">
        <v>275</v>
      </c>
      <c r="Q46" s="85">
        <v>482</v>
      </c>
      <c r="R46" s="85">
        <v>235</v>
      </c>
      <c r="S46" s="86">
        <v>247</v>
      </c>
      <c r="T46" s="79">
        <f t="shared" si="39"/>
        <v>-3</v>
      </c>
      <c r="U46" s="113" t="s">
        <v>551</v>
      </c>
      <c r="V46" s="125">
        <f t="shared" ref="V46:AC46" si="45">V48+AF14+AF25+AF29+AF35</f>
        <v>59077</v>
      </c>
      <c r="W46" s="124">
        <f t="shared" si="45"/>
        <v>120391</v>
      </c>
      <c r="X46" s="124">
        <f t="shared" si="45"/>
        <v>57957</v>
      </c>
      <c r="Y46" s="126">
        <f t="shared" si="45"/>
        <v>62434</v>
      </c>
      <c r="Z46" s="125">
        <f t="shared" si="45"/>
        <v>59439</v>
      </c>
      <c r="AA46" s="124">
        <f t="shared" si="45"/>
        <v>119688</v>
      </c>
      <c r="AB46" s="124">
        <f t="shared" si="45"/>
        <v>57545</v>
      </c>
      <c r="AC46" s="126">
        <f t="shared" si="45"/>
        <v>62143</v>
      </c>
      <c r="AD46" s="83">
        <f>AA46-W46</f>
        <v>-703</v>
      </c>
      <c r="AE46" s="114" t="s">
        <v>292</v>
      </c>
      <c r="AF46" s="84">
        <v>971</v>
      </c>
      <c r="AG46" s="85">
        <v>1894</v>
      </c>
      <c r="AH46" s="85">
        <v>937</v>
      </c>
      <c r="AI46" s="86">
        <v>957</v>
      </c>
      <c r="AJ46" s="84">
        <v>977</v>
      </c>
      <c r="AK46" s="85">
        <v>1869</v>
      </c>
      <c r="AL46" s="85">
        <v>933</v>
      </c>
      <c r="AM46" s="86">
        <v>936</v>
      </c>
      <c r="AN46" s="79">
        <f>AK46-AG46</f>
        <v>-25</v>
      </c>
      <c r="AO46" s="114"/>
      <c r="AP46" s="87"/>
      <c r="AQ46" s="88"/>
      <c r="AR46" s="88"/>
      <c r="AS46" s="89"/>
      <c r="AT46" s="87"/>
      <c r="AU46" s="88"/>
      <c r="AV46" s="88"/>
      <c r="AW46" s="89"/>
      <c r="AX46" s="79"/>
      <c r="AY46" s="114" t="s">
        <v>257</v>
      </c>
      <c r="AZ46" s="84">
        <v>789</v>
      </c>
      <c r="BA46" s="85">
        <v>1657</v>
      </c>
      <c r="BB46" s="85">
        <v>789</v>
      </c>
      <c r="BC46" s="86">
        <v>868</v>
      </c>
      <c r="BD46" s="84">
        <v>803</v>
      </c>
      <c r="BE46" s="85">
        <v>1647</v>
      </c>
      <c r="BF46" s="85">
        <v>782</v>
      </c>
      <c r="BG46" s="86">
        <v>865</v>
      </c>
      <c r="BH46" s="79">
        <f t="shared" si="41"/>
        <v>-10</v>
      </c>
      <c r="BI46" s="114" t="s">
        <v>243</v>
      </c>
      <c r="BJ46" s="84">
        <v>953</v>
      </c>
      <c r="BK46" s="85">
        <v>2073</v>
      </c>
      <c r="BL46" s="85">
        <v>990</v>
      </c>
      <c r="BM46" s="86">
        <v>1083</v>
      </c>
      <c r="BN46" s="84">
        <v>961</v>
      </c>
      <c r="BO46" s="85">
        <v>2040</v>
      </c>
      <c r="BP46" s="85">
        <v>967</v>
      </c>
      <c r="BQ46" s="86">
        <v>1073</v>
      </c>
      <c r="BR46" s="95">
        <f>BO46-BK46</f>
        <v>-33</v>
      </c>
      <c r="BS46" s="114"/>
      <c r="BT46" s="84"/>
      <c r="BU46" s="85"/>
      <c r="BV46" s="85"/>
      <c r="BW46" s="86"/>
      <c r="BX46" s="84"/>
      <c r="BY46" s="85"/>
      <c r="BZ46" s="85"/>
      <c r="CA46" s="86"/>
      <c r="CB46" s="79"/>
    </row>
    <row r="47" spans="1:80" ht="15" customHeight="1">
      <c r="A47" s="90" t="s">
        <v>331</v>
      </c>
      <c r="B47" s="104">
        <v>222</v>
      </c>
      <c r="C47" s="104">
        <v>388</v>
      </c>
      <c r="D47" s="104">
        <v>186</v>
      </c>
      <c r="E47" s="104">
        <v>202</v>
      </c>
      <c r="F47" s="282">
        <v>218</v>
      </c>
      <c r="G47" s="104">
        <v>371</v>
      </c>
      <c r="H47" s="104">
        <v>176</v>
      </c>
      <c r="I47" s="104">
        <v>195</v>
      </c>
      <c r="J47" s="79">
        <f t="shared" si="43"/>
        <v>-17</v>
      </c>
      <c r="K47" s="114" t="s">
        <v>315</v>
      </c>
      <c r="L47" s="84">
        <v>183</v>
      </c>
      <c r="M47" s="85">
        <v>388</v>
      </c>
      <c r="N47" s="85">
        <v>174</v>
      </c>
      <c r="O47" s="86">
        <v>214</v>
      </c>
      <c r="P47" s="84">
        <v>195</v>
      </c>
      <c r="Q47" s="85">
        <v>419</v>
      </c>
      <c r="R47" s="85">
        <v>188</v>
      </c>
      <c r="S47" s="86">
        <v>231</v>
      </c>
      <c r="T47" s="79">
        <f t="shared" si="39"/>
        <v>31</v>
      </c>
      <c r="U47" s="114"/>
      <c r="V47" s="87"/>
      <c r="W47" s="88"/>
      <c r="X47" s="88"/>
      <c r="Y47" s="89"/>
      <c r="Z47" s="87"/>
      <c r="AA47" s="88"/>
      <c r="AB47" s="88"/>
      <c r="AC47" s="89"/>
      <c r="AD47" s="118"/>
      <c r="AE47" s="114" t="s">
        <v>375</v>
      </c>
      <c r="AF47" s="84">
        <v>495</v>
      </c>
      <c r="AG47" s="85">
        <v>985</v>
      </c>
      <c r="AH47" s="85">
        <v>453</v>
      </c>
      <c r="AI47" s="86">
        <v>532</v>
      </c>
      <c r="AJ47" s="84">
        <v>501</v>
      </c>
      <c r="AK47" s="85">
        <v>965</v>
      </c>
      <c r="AL47" s="85">
        <v>441</v>
      </c>
      <c r="AM47" s="86">
        <v>524</v>
      </c>
      <c r="AN47" s="79">
        <f>AK47-AG47</f>
        <v>-20</v>
      </c>
      <c r="AO47" s="114" t="s">
        <v>282</v>
      </c>
      <c r="AP47" s="84">
        <v>1658</v>
      </c>
      <c r="AQ47" s="85">
        <v>3792</v>
      </c>
      <c r="AR47" s="85">
        <v>1843</v>
      </c>
      <c r="AS47" s="86">
        <v>1949</v>
      </c>
      <c r="AT47" s="84">
        <v>1653</v>
      </c>
      <c r="AU47" s="85">
        <v>3771</v>
      </c>
      <c r="AV47" s="85">
        <v>1837</v>
      </c>
      <c r="AW47" s="86">
        <v>1934</v>
      </c>
      <c r="AX47" s="79">
        <f>AU47-AQ47</f>
        <v>-21</v>
      </c>
      <c r="AY47" s="114" t="s">
        <v>262</v>
      </c>
      <c r="AZ47" s="84">
        <v>1176</v>
      </c>
      <c r="BA47" s="85">
        <v>2906</v>
      </c>
      <c r="BB47" s="85">
        <v>1375</v>
      </c>
      <c r="BC47" s="86">
        <v>1531</v>
      </c>
      <c r="BD47" s="84">
        <v>1172</v>
      </c>
      <c r="BE47" s="85">
        <v>2860</v>
      </c>
      <c r="BF47" s="85">
        <v>1360</v>
      </c>
      <c r="BG47" s="86">
        <v>1500</v>
      </c>
      <c r="BH47" s="79">
        <f t="shared" si="41"/>
        <v>-46</v>
      </c>
      <c r="BI47" s="114"/>
      <c r="BJ47" s="84"/>
      <c r="BK47" s="85"/>
      <c r="BL47" s="85"/>
      <c r="BM47" s="86"/>
      <c r="BN47" s="84"/>
      <c r="BO47" s="85"/>
      <c r="BP47" s="85"/>
      <c r="BQ47" s="86"/>
      <c r="BR47" s="95"/>
      <c r="BS47" s="114"/>
      <c r="BT47" s="84"/>
      <c r="BU47" s="85"/>
      <c r="BV47" s="85"/>
      <c r="BW47" s="86"/>
      <c r="BX47" s="84"/>
      <c r="BY47" s="85"/>
      <c r="BZ47" s="85"/>
      <c r="CA47" s="86"/>
      <c r="CB47" s="79"/>
    </row>
    <row r="48" spans="1:80" ht="15" customHeight="1">
      <c r="A48" s="90" t="s">
        <v>336</v>
      </c>
      <c r="B48" s="104">
        <v>212</v>
      </c>
      <c r="C48" s="104">
        <v>384</v>
      </c>
      <c r="D48" s="104">
        <v>198</v>
      </c>
      <c r="E48" s="104">
        <v>186</v>
      </c>
      <c r="F48" s="282">
        <v>212</v>
      </c>
      <c r="G48" s="104">
        <v>380</v>
      </c>
      <c r="H48" s="104">
        <v>196</v>
      </c>
      <c r="I48" s="104">
        <v>184</v>
      </c>
      <c r="J48" s="79">
        <f t="shared" si="43"/>
        <v>-4</v>
      </c>
      <c r="K48" s="114" t="s">
        <v>320</v>
      </c>
      <c r="L48" s="84">
        <v>196</v>
      </c>
      <c r="M48" s="85">
        <v>357</v>
      </c>
      <c r="N48" s="85">
        <v>159</v>
      </c>
      <c r="O48" s="86">
        <v>198</v>
      </c>
      <c r="P48" s="84">
        <v>219</v>
      </c>
      <c r="Q48" s="85">
        <v>407</v>
      </c>
      <c r="R48" s="85">
        <v>195</v>
      </c>
      <c r="S48" s="86">
        <v>212</v>
      </c>
      <c r="T48" s="79">
        <f t="shared" si="39"/>
        <v>50</v>
      </c>
      <c r="U48" s="113" t="s">
        <v>552</v>
      </c>
      <c r="V48" s="125">
        <f>SUM(V50:V53,AF7:AF12)</f>
        <v>6959</v>
      </c>
      <c r="W48" s="124">
        <f t="shared" ref="V48:AC48" si="46">SUM(W50:W53,AG7:AG12)</f>
        <v>10993</v>
      </c>
      <c r="X48" s="124">
        <f t="shared" si="46"/>
        <v>5450</v>
      </c>
      <c r="Y48" s="124">
        <f t="shared" si="46"/>
        <v>5543</v>
      </c>
      <c r="Z48" s="125">
        <f t="shared" si="46"/>
        <v>6957</v>
      </c>
      <c r="AA48" s="124">
        <f t="shared" si="46"/>
        <v>10885</v>
      </c>
      <c r="AB48" s="124">
        <f t="shared" si="46"/>
        <v>5398</v>
      </c>
      <c r="AC48" s="124">
        <f t="shared" si="46"/>
        <v>5487</v>
      </c>
      <c r="AD48" s="83">
        <f>AA48-W48</f>
        <v>-108</v>
      </c>
      <c r="AE48" s="114"/>
      <c r="AF48" s="87"/>
      <c r="AG48" s="88"/>
      <c r="AH48" s="88"/>
      <c r="AI48" s="89"/>
      <c r="AJ48" s="87"/>
      <c r="AK48" s="88"/>
      <c r="AL48" s="88"/>
      <c r="AM48" s="89"/>
      <c r="AN48" s="79"/>
      <c r="AO48" s="114" t="s">
        <v>287</v>
      </c>
      <c r="AP48" s="84">
        <v>1144</v>
      </c>
      <c r="AQ48" s="85">
        <v>2810</v>
      </c>
      <c r="AR48" s="85">
        <v>1385</v>
      </c>
      <c r="AS48" s="86">
        <v>1425</v>
      </c>
      <c r="AT48" s="84">
        <v>1166</v>
      </c>
      <c r="AU48" s="85">
        <v>2827</v>
      </c>
      <c r="AV48" s="85">
        <v>1399</v>
      </c>
      <c r="AW48" s="86">
        <v>1428</v>
      </c>
      <c r="AX48" s="79">
        <f>AU48-AQ48</f>
        <v>17</v>
      </c>
      <c r="AY48" s="114" t="s">
        <v>268</v>
      </c>
      <c r="AZ48" s="84">
        <v>1062</v>
      </c>
      <c r="BA48" s="85">
        <v>2305</v>
      </c>
      <c r="BB48" s="85">
        <v>1141</v>
      </c>
      <c r="BC48" s="86">
        <v>1164</v>
      </c>
      <c r="BD48" s="84">
        <v>1070</v>
      </c>
      <c r="BE48" s="85">
        <v>2300</v>
      </c>
      <c r="BF48" s="85">
        <v>1139</v>
      </c>
      <c r="BG48" s="86">
        <v>1161</v>
      </c>
      <c r="BH48" s="79">
        <f t="shared" si="41"/>
        <v>-5</v>
      </c>
      <c r="BI48" s="113" t="s">
        <v>553</v>
      </c>
      <c r="BJ48" s="125">
        <f t="shared" ref="BJ48:BQ48" si="47">SUM(BJ50)</f>
        <v>2195</v>
      </c>
      <c r="BK48" s="124">
        <f t="shared" si="47"/>
        <v>4552</v>
      </c>
      <c r="BL48" s="124">
        <f t="shared" si="47"/>
        <v>2185</v>
      </c>
      <c r="BM48" s="126">
        <f t="shared" si="47"/>
        <v>2367</v>
      </c>
      <c r="BN48" s="125">
        <f t="shared" si="47"/>
        <v>2181</v>
      </c>
      <c r="BO48" s="124">
        <f t="shared" si="47"/>
        <v>4423</v>
      </c>
      <c r="BP48" s="124">
        <f t="shared" si="47"/>
        <v>2105</v>
      </c>
      <c r="BQ48" s="126">
        <f t="shared" si="47"/>
        <v>2318</v>
      </c>
      <c r="BR48" s="128">
        <f>BO48-BK48</f>
        <v>-129</v>
      </c>
      <c r="BS48" s="113"/>
      <c r="BT48" s="84"/>
      <c r="BU48" s="85"/>
      <c r="BV48" s="85"/>
      <c r="BW48" s="86"/>
      <c r="BX48" s="84"/>
      <c r="BY48" s="85"/>
      <c r="BZ48" s="85"/>
      <c r="CA48" s="86"/>
      <c r="CB48" s="79"/>
    </row>
    <row r="49" spans="1:80" ht="15" customHeight="1">
      <c r="A49" s="90" t="s">
        <v>341</v>
      </c>
      <c r="B49" s="104">
        <v>595</v>
      </c>
      <c r="C49" s="104">
        <v>1024</v>
      </c>
      <c r="D49" s="104">
        <v>492</v>
      </c>
      <c r="E49" s="104">
        <v>532</v>
      </c>
      <c r="F49" s="282">
        <v>621</v>
      </c>
      <c r="G49" s="104">
        <v>1029</v>
      </c>
      <c r="H49" s="104">
        <v>498</v>
      </c>
      <c r="I49" s="104">
        <v>531</v>
      </c>
      <c r="J49" s="79">
        <f t="shared" si="43"/>
        <v>5</v>
      </c>
      <c r="K49" s="114" t="s">
        <v>324</v>
      </c>
      <c r="L49" s="84">
        <v>272</v>
      </c>
      <c r="M49" s="85">
        <v>584</v>
      </c>
      <c r="N49" s="85">
        <v>278</v>
      </c>
      <c r="O49" s="86">
        <v>306</v>
      </c>
      <c r="P49" s="84">
        <v>266</v>
      </c>
      <c r="Q49" s="85">
        <v>563</v>
      </c>
      <c r="R49" s="85">
        <v>274</v>
      </c>
      <c r="S49" s="86">
        <v>289</v>
      </c>
      <c r="T49" s="79">
        <f t="shared" si="39"/>
        <v>-21</v>
      </c>
      <c r="U49" s="114"/>
      <c r="V49" s="87"/>
      <c r="W49" s="85"/>
      <c r="X49" s="88"/>
      <c r="Y49" s="89"/>
      <c r="Z49" s="87"/>
      <c r="AA49" s="85"/>
      <c r="AB49" s="88"/>
      <c r="AC49" s="89"/>
      <c r="AD49" s="118"/>
      <c r="AE49" s="113" t="s">
        <v>554</v>
      </c>
      <c r="AF49" s="125">
        <f t="shared" ref="AF49:AM49" si="48">SUM(AF51:AF53)</f>
        <v>5527</v>
      </c>
      <c r="AG49" s="124">
        <f t="shared" si="48"/>
        <v>10739</v>
      </c>
      <c r="AH49" s="124">
        <f t="shared" si="48"/>
        <v>5042</v>
      </c>
      <c r="AI49" s="124">
        <f t="shared" si="48"/>
        <v>5697</v>
      </c>
      <c r="AJ49" s="125">
        <f t="shared" si="48"/>
        <v>5631</v>
      </c>
      <c r="AK49" s="124">
        <f t="shared" si="48"/>
        <v>10784</v>
      </c>
      <c r="AL49" s="124">
        <f t="shared" si="48"/>
        <v>5098</v>
      </c>
      <c r="AM49" s="124">
        <f t="shared" si="48"/>
        <v>5686</v>
      </c>
      <c r="AN49" s="83">
        <f>AK49-AG49</f>
        <v>45</v>
      </c>
      <c r="AO49" s="114" t="s">
        <v>293</v>
      </c>
      <c r="AP49" s="84">
        <v>759</v>
      </c>
      <c r="AQ49" s="85">
        <v>1940</v>
      </c>
      <c r="AR49" s="85">
        <v>943</v>
      </c>
      <c r="AS49" s="86">
        <v>997</v>
      </c>
      <c r="AT49" s="84">
        <v>755</v>
      </c>
      <c r="AU49" s="85">
        <v>1917</v>
      </c>
      <c r="AV49" s="85">
        <v>931</v>
      </c>
      <c r="AW49" s="86">
        <v>986</v>
      </c>
      <c r="AX49" s="79">
        <f>AU49-AQ49</f>
        <v>-23</v>
      </c>
      <c r="AY49" s="114" t="s">
        <v>272</v>
      </c>
      <c r="AZ49" s="84">
        <v>391</v>
      </c>
      <c r="BA49" s="85">
        <v>820</v>
      </c>
      <c r="BB49" s="85">
        <v>416</v>
      </c>
      <c r="BC49" s="86">
        <v>404</v>
      </c>
      <c r="BD49" s="84">
        <v>392</v>
      </c>
      <c r="BE49" s="85">
        <v>798</v>
      </c>
      <c r="BF49" s="85">
        <v>405</v>
      </c>
      <c r="BG49" s="86">
        <v>393</v>
      </c>
      <c r="BH49" s="79">
        <f t="shared" si="41"/>
        <v>-22</v>
      </c>
      <c r="BI49" s="114"/>
      <c r="BJ49" s="84"/>
      <c r="BK49" s="85"/>
      <c r="BL49" s="85"/>
      <c r="BM49" s="86"/>
      <c r="BN49" s="84"/>
      <c r="BO49" s="85"/>
      <c r="BP49" s="85"/>
      <c r="BQ49" s="86"/>
      <c r="BR49" s="102"/>
      <c r="BS49" s="114"/>
      <c r="BT49" s="84"/>
      <c r="BU49" s="85"/>
      <c r="BV49" s="85"/>
      <c r="BW49" s="86"/>
      <c r="BX49" s="84"/>
      <c r="BY49" s="85"/>
      <c r="BZ49" s="85"/>
      <c r="CA49" s="86"/>
      <c r="CB49" s="79"/>
    </row>
    <row r="50" spans="1:80" ht="15" customHeight="1">
      <c r="A50" s="90" t="s">
        <v>346</v>
      </c>
      <c r="B50" s="104">
        <v>525</v>
      </c>
      <c r="C50" s="104">
        <v>889</v>
      </c>
      <c r="D50" s="104">
        <v>437</v>
      </c>
      <c r="E50" s="104">
        <v>452</v>
      </c>
      <c r="F50" s="282">
        <v>535</v>
      </c>
      <c r="G50" s="104">
        <v>893</v>
      </c>
      <c r="H50" s="104">
        <v>444</v>
      </c>
      <c r="I50" s="104">
        <v>449</v>
      </c>
      <c r="J50" s="79">
        <f t="shared" si="43"/>
        <v>4</v>
      </c>
      <c r="K50" s="114" t="s">
        <v>332</v>
      </c>
      <c r="L50" s="84">
        <v>261</v>
      </c>
      <c r="M50" s="85">
        <v>520</v>
      </c>
      <c r="N50" s="85">
        <v>256</v>
      </c>
      <c r="O50" s="86">
        <v>264</v>
      </c>
      <c r="P50" s="84">
        <v>249</v>
      </c>
      <c r="Q50" s="85">
        <v>502</v>
      </c>
      <c r="R50" s="85">
        <v>246</v>
      </c>
      <c r="S50" s="86">
        <v>256</v>
      </c>
      <c r="T50" s="79">
        <f t="shared" si="39"/>
        <v>-18</v>
      </c>
      <c r="U50" s="114" t="s">
        <v>311</v>
      </c>
      <c r="V50" s="84">
        <v>226</v>
      </c>
      <c r="W50" s="85">
        <v>410</v>
      </c>
      <c r="X50" s="85">
        <v>195</v>
      </c>
      <c r="Y50" s="86">
        <v>215</v>
      </c>
      <c r="Z50" s="84">
        <v>214</v>
      </c>
      <c r="AA50" s="85">
        <v>382</v>
      </c>
      <c r="AB50" s="85">
        <v>183</v>
      </c>
      <c r="AC50" s="86">
        <v>199</v>
      </c>
      <c r="AD50" s="79">
        <f>AA50-W50</f>
        <v>-28</v>
      </c>
      <c r="AE50" s="114"/>
      <c r="AF50" s="87"/>
      <c r="AG50" s="88"/>
      <c r="AH50" s="88"/>
      <c r="AI50" s="89"/>
      <c r="AJ50" s="87"/>
      <c r="AK50" s="88"/>
      <c r="AL50" s="88"/>
      <c r="AM50" s="89"/>
      <c r="AN50" s="79"/>
      <c r="AO50" s="114"/>
      <c r="AP50" s="87"/>
      <c r="AQ50" s="88"/>
      <c r="AR50" s="88"/>
      <c r="AS50" s="89"/>
      <c r="AT50" s="87"/>
      <c r="AU50" s="88"/>
      <c r="AV50" s="88"/>
      <c r="AW50" s="89"/>
      <c r="AX50" s="79"/>
      <c r="AY50" s="114" t="s">
        <v>278</v>
      </c>
      <c r="AZ50" s="84">
        <v>459</v>
      </c>
      <c r="BA50" s="85">
        <v>896</v>
      </c>
      <c r="BB50" s="85">
        <v>449</v>
      </c>
      <c r="BC50" s="86">
        <v>447</v>
      </c>
      <c r="BD50" s="84">
        <v>457</v>
      </c>
      <c r="BE50" s="85">
        <v>871</v>
      </c>
      <c r="BF50" s="85">
        <v>437</v>
      </c>
      <c r="BG50" s="86">
        <v>434</v>
      </c>
      <c r="BH50" s="79">
        <f t="shared" si="41"/>
        <v>-25</v>
      </c>
      <c r="BI50" s="114" t="s">
        <v>555</v>
      </c>
      <c r="BJ50" s="84">
        <v>2195</v>
      </c>
      <c r="BK50" s="85">
        <v>4552</v>
      </c>
      <c r="BL50" s="85">
        <v>2185</v>
      </c>
      <c r="BM50" s="86">
        <v>2367</v>
      </c>
      <c r="BN50" s="84">
        <v>2181</v>
      </c>
      <c r="BO50" s="85">
        <v>4423</v>
      </c>
      <c r="BP50" s="85">
        <v>2105</v>
      </c>
      <c r="BQ50" s="86">
        <v>2318</v>
      </c>
      <c r="BR50" s="102">
        <f>BO50-BK50</f>
        <v>-129</v>
      </c>
      <c r="BS50" s="114"/>
      <c r="BT50" s="84"/>
      <c r="BU50" s="85"/>
      <c r="BV50" s="85"/>
      <c r="BW50" s="86"/>
      <c r="BX50" s="84"/>
      <c r="BY50" s="85"/>
      <c r="BZ50" s="85"/>
      <c r="CA50" s="86"/>
      <c r="CB50" s="79"/>
    </row>
    <row r="51" spans="1:80" ht="15" customHeight="1">
      <c r="A51" s="90" t="s">
        <v>350</v>
      </c>
      <c r="B51" s="104">
        <v>579</v>
      </c>
      <c r="C51" s="104">
        <v>946</v>
      </c>
      <c r="D51" s="104">
        <v>453</v>
      </c>
      <c r="E51" s="104">
        <v>493</v>
      </c>
      <c r="F51" s="282">
        <v>587</v>
      </c>
      <c r="G51" s="104">
        <v>952</v>
      </c>
      <c r="H51" s="104">
        <v>458</v>
      </c>
      <c r="I51" s="104">
        <v>494</v>
      </c>
      <c r="J51" s="79">
        <f t="shared" si="43"/>
        <v>6</v>
      </c>
      <c r="K51" s="114" t="s">
        <v>337</v>
      </c>
      <c r="L51" s="84">
        <v>224</v>
      </c>
      <c r="M51" s="85">
        <v>483</v>
      </c>
      <c r="N51" s="85">
        <v>234</v>
      </c>
      <c r="O51" s="86">
        <v>249</v>
      </c>
      <c r="P51" s="84">
        <v>219</v>
      </c>
      <c r="Q51" s="85">
        <v>473</v>
      </c>
      <c r="R51" s="85">
        <v>226</v>
      </c>
      <c r="S51" s="86">
        <v>247</v>
      </c>
      <c r="T51" s="79">
        <f t="shared" si="39"/>
        <v>-10</v>
      </c>
      <c r="U51" s="114" t="s">
        <v>316</v>
      </c>
      <c r="V51" s="84">
        <v>531</v>
      </c>
      <c r="W51" s="85">
        <v>1221</v>
      </c>
      <c r="X51" s="85">
        <v>582</v>
      </c>
      <c r="Y51" s="86">
        <v>639</v>
      </c>
      <c r="Z51" s="84">
        <v>523</v>
      </c>
      <c r="AA51" s="85">
        <v>1199</v>
      </c>
      <c r="AB51" s="85">
        <v>562</v>
      </c>
      <c r="AC51" s="86">
        <v>637</v>
      </c>
      <c r="AD51" s="79">
        <f>AA51-W51</f>
        <v>-22</v>
      </c>
      <c r="AE51" s="114" t="s">
        <v>306</v>
      </c>
      <c r="AF51" s="84">
        <v>2545</v>
      </c>
      <c r="AG51" s="85">
        <v>5020</v>
      </c>
      <c r="AH51" s="85">
        <v>2355</v>
      </c>
      <c r="AI51" s="86">
        <v>2665</v>
      </c>
      <c r="AJ51" s="84">
        <v>2610</v>
      </c>
      <c r="AK51" s="85">
        <v>5057</v>
      </c>
      <c r="AL51" s="85">
        <v>2399</v>
      </c>
      <c r="AM51" s="86">
        <v>2658</v>
      </c>
      <c r="AN51" s="79">
        <f>AK51-AG51</f>
        <v>37</v>
      </c>
      <c r="AO51" s="113" t="s">
        <v>556</v>
      </c>
      <c r="AP51" s="125">
        <f t="shared" ref="AP51:AW51" si="49">SUM(AP53,AZ7:AZ8)</f>
        <v>5300</v>
      </c>
      <c r="AQ51" s="124">
        <f t="shared" si="49"/>
        <v>10575</v>
      </c>
      <c r="AR51" s="124">
        <f t="shared" si="49"/>
        <v>5248</v>
      </c>
      <c r="AS51" s="126">
        <f t="shared" si="49"/>
        <v>5327</v>
      </c>
      <c r="AT51" s="125">
        <f t="shared" si="49"/>
        <v>5313</v>
      </c>
      <c r="AU51" s="124">
        <f t="shared" si="49"/>
        <v>10500</v>
      </c>
      <c r="AV51" s="124">
        <f t="shared" si="49"/>
        <v>5206</v>
      </c>
      <c r="AW51" s="126">
        <f t="shared" si="49"/>
        <v>5294</v>
      </c>
      <c r="AX51" s="83">
        <f>AU51-AQ51</f>
        <v>-75</v>
      </c>
      <c r="AY51" s="114" t="s">
        <v>283</v>
      </c>
      <c r="AZ51" s="84">
        <v>765</v>
      </c>
      <c r="BA51" s="85">
        <v>1587</v>
      </c>
      <c r="BB51" s="85">
        <v>764</v>
      </c>
      <c r="BC51" s="86">
        <v>823</v>
      </c>
      <c r="BD51" s="84">
        <v>764</v>
      </c>
      <c r="BE51" s="85">
        <v>1550</v>
      </c>
      <c r="BF51" s="85">
        <v>748</v>
      </c>
      <c r="BG51" s="86">
        <v>802</v>
      </c>
      <c r="BH51" s="79">
        <f t="shared" si="41"/>
        <v>-37</v>
      </c>
      <c r="BI51" s="114"/>
      <c r="BJ51" s="84"/>
      <c r="BK51" s="85"/>
      <c r="BL51" s="85"/>
      <c r="BM51" s="86"/>
      <c r="BN51" s="84"/>
      <c r="BO51" s="85"/>
      <c r="BP51" s="85"/>
      <c r="BQ51" s="86"/>
      <c r="BR51" s="79"/>
      <c r="BS51" s="114"/>
      <c r="BT51" s="84"/>
      <c r="BU51" s="85"/>
      <c r="BV51" s="85"/>
      <c r="BW51" s="86"/>
      <c r="BX51" s="84"/>
      <c r="BY51" s="85"/>
      <c r="BZ51" s="85"/>
      <c r="CA51" s="86"/>
      <c r="CB51" s="79"/>
    </row>
    <row r="52" spans="1:80" ht="15" customHeight="1">
      <c r="A52" s="90" t="s">
        <v>354</v>
      </c>
      <c r="B52" s="104">
        <v>538</v>
      </c>
      <c r="C52" s="104">
        <v>991</v>
      </c>
      <c r="D52" s="104">
        <v>475</v>
      </c>
      <c r="E52" s="104">
        <v>516</v>
      </c>
      <c r="F52" s="282">
        <v>550</v>
      </c>
      <c r="G52" s="104">
        <v>996</v>
      </c>
      <c r="H52" s="104">
        <v>482</v>
      </c>
      <c r="I52" s="104">
        <v>514</v>
      </c>
      <c r="J52" s="79">
        <f t="shared" si="43"/>
        <v>5</v>
      </c>
      <c r="K52" s="114" t="s">
        <v>342</v>
      </c>
      <c r="L52" s="84">
        <v>113</v>
      </c>
      <c r="M52" s="85">
        <v>197</v>
      </c>
      <c r="N52" s="85">
        <v>102</v>
      </c>
      <c r="O52" s="86">
        <v>95</v>
      </c>
      <c r="P52" s="84">
        <v>127</v>
      </c>
      <c r="Q52" s="85">
        <v>215</v>
      </c>
      <c r="R52" s="85">
        <v>104</v>
      </c>
      <c r="S52" s="86">
        <v>111</v>
      </c>
      <c r="T52" s="79">
        <f t="shared" si="39"/>
        <v>18</v>
      </c>
      <c r="U52" s="114" t="s">
        <v>321</v>
      </c>
      <c r="V52" s="84">
        <v>453</v>
      </c>
      <c r="W52" s="85">
        <v>644</v>
      </c>
      <c r="X52" s="85">
        <v>327</v>
      </c>
      <c r="Y52" s="86">
        <v>317</v>
      </c>
      <c r="Z52" s="84">
        <v>441</v>
      </c>
      <c r="AA52" s="85">
        <v>620</v>
      </c>
      <c r="AB52" s="85">
        <v>316</v>
      </c>
      <c r="AC52" s="86">
        <v>304</v>
      </c>
      <c r="AD52" s="79">
        <f>AA52-W52</f>
        <v>-24</v>
      </c>
      <c r="AE52" s="114" t="s">
        <v>312</v>
      </c>
      <c r="AF52" s="84">
        <v>2123</v>
      </c>
      <c r="AG52" s="85">
        <v>3854</v>
      </c>
      <c r="AH52" s="85">
        <v>1816</v>
      </c>
      <c r="AI52" s="86">
        <v>2038</v>
      </c>
      <c r="AJ52" s="84">
        <v>2131</v>
      </c>
      <c r="AK52" s="85">
        <v>3795</v>
      </c>
      <c r="AL52" s="85">
        <v>1789</v>
      </c>
      <c r="AM52" s="86">
        <v>2006</v>
      </c>
      <c r="AN52" s="79">
        <f>AK52-AG52</f>
        <v>-59</v>
      </c>
      <c r="AO52" s="114"/>
      <c r="AP52" s="87"/>
      <c r="AQ52" s="88"/>
      <c r="AR52" s="88"/>
      <c r="AS52" s="89"/>
      <c r="AT52" s="87"/>
      <c r="AU52" s="88"/>
      <c r="AV52" s="88"/>
      <c r="AW52" s="89"/>
      <c r="AX52" s="79"/>
      <c r="AY52" s="114" t="s">
        <v>288</v>
      </c>
      <c r="AZ52" s="84">
        <v>32</v>
      </c>
      <c r="BA52" s="85">
        <v>58</v>
      </c>
      <c r="BB52" s="85">
        <v>34</v>
      </c>
      <c r="BC52" s="86">
        <v>24</v>
      </c>
      <c r="BD52" s="84">
        <v>34</v>
      </c>
      <c r="BE52" s="85">
        <v>60</v>
      </c>
      <c r="BF52" s="85">
        <v>37</v>
      </c>
      <c r="BG52" s="86">
        <v>23</v>
      </c>
      <c r="BH52" s="79">
        <f t="shared" si="41"/>
        <v>2</v>
      </c>
      <c r="BI52" s="114"/>
      <c r="BJ52" s="84"/>
      <c r="BK52" s="85"/>
      <c r="BL52" s="85"/>
      <c r="BM52" s="86"/>
      <c r="BN52" s="84"/>
      <c r="BO52" s="85"/>
      <c r="BP52" s="85"/>
      <c r="BQ52" s="86"/>
      <c r="BR52" s="79"/>
      <c r="BS52" s="114"/>
      <c r="BT52" s="84"/>
      <c r="BU52" s="85"/>
      <c r="BV52" s="85"/>
      <c r="BW52" s="86"/>
      <c r="BX52" s="84"/>
      <c r="BY52" s="85"/>
      <c r="BZ52" s="85"/>
      <c r="CA52" s="86"/>
      <c r="CB52" s="79"/>
    </row>
    <row r="53" spans="1:80" ht="15" customHeight="1">
      <c r="A53" s="90" t="s">
        <v>356</v>
      </c>
      <c r="B53" s="104">
        <v>489</v>
      </c>
      <c r="C53" s="104">
        <v>789</v>
      </c>
      <c r="D53" s="104">
        <v>423</v>
      </c>
      <c r="E53" s="104">
        <v>366</v>
      </c>
      <c r="F53" s="282">
        <v>486</v>
      </c>
      <c r="G53" s="104">
        <v>773</v>
      </c>
      <c r="H53" s="104">
        <v>422</v>
      </c>
      <c r="I53" s="104">
        <v>351</v>
      </c>
      <c r="J53" s="79">
        <f t="shared" si="43"/>
        <v>-16</v>
      </c>
      <c r="K53" s="114" t="s">
        <v>347</v>
      </c>
      <c r="L53" s="84">
        <v>821</v>
      </c>
      <c r="M53" s="85">
        <v>1416</v>
      </c>
      <c r="N53" s="85">
        <v>708</v>
      </c>
      <c r="O53" s="86">
        <v>708</v>
      </c>
      <c r="P53" s="84">
        <v>821</v>
      </c>
      <c r="Q53" s="85">
        <v>1409</v>
      </c>
      <c r="R53" s="85">
        <v>697</v>
      </c>
      <c r="S53" s="86">
        <v>712</v>
      </c>
      <c r="T53" s="79">
        <f t="shared" si="39"/>
        <v>-7</v>
      </c>
      <c r="U53" s="114" t="s">
        <v>325</v>
      </c>
      <c r="V53" s="84">
        <v>444</v>
      </c>
      <c r="W53" s="85">
        <v>683</v>
      </c>
      <c r="X53" s="85">
        <v>334</v>
      </c>
      <c r="Y53" s="86">
        <v>349</v>
      </c>
      <c r="Z53" s="84">
        <v>456</v>
      </c>
      <c r="AA53" s="85">
        <v>698</v>
      </c>
      <c r="AB53" s="85">
        <v>343</v>
      </c>
      <c r="AC53" s="86">
        <v>355</v>
      </c>
      <c r="AD53" s="79">
        <f>AA53-W53</f>
        <v>15</v>
      </c>
      <c r="AE53" s="114" t="s">
        <v>317</v>
      </c>
      <c r="AF53" s="84">
        <v>859</v>
      </c>
      <c r="AG53" s="85">
        <v>1865</v>
      </c>
      <c r="AH53" s="85">
        <v>871</v>
      </c>
      <c r="AI53" s="86">
        <v>994</v>
      </c>
      <c r="AJ53" s="84">
        <v>890</v>
      </c>
      <c r="AK53" s="85">
        <v>1932</v>
      </c>
      <c r="AL53" s="85">
        <v>910</v>
      </c>
      <c r="AM53" s="86">
        <v>1022</v>
      </c>
      <c r="AN53" s="79">
        <f>AK53-AG53</f>
        <v>67</v>
      </c>
      <c r="AO53" s="114" t="s">
        <v>302</v>
      </c>
      <c r="AP53" s="84">
        <v>1603</v>
      </c>
      <c r="AQ53" s="85">
        <v>2611</v>
      </c>
      <c r="AR53" s="85">
        <v>1329</v>
      </c>
      <c r="AS53" s="86">
        <v>1282</v>
      </c>
      <c r="AT53" s="84">
        <v>1599</v>
      </c>
      <c r="AU53" s="85">
        <v>2574</v>
      </c>
      <c r="AV53" s="85">
        <v>1300</v>
      </c>
      <c r="AW53" s="86">
        <v>1274</v>
      </c>
      <c r="AX53" s="79">
        <f>AU53-AQ53</f>
        <v>-37</v>
      </c>
      <c r="AY53" s="114"/>
      <c r="AZ53" s="87"/>
      <c r="BA53" s="88"/>
      <c r="BB53" s="88"/>
      <c r="BC53" s="89"/>
      <c r="BD53" s="87"/>
      <c r="BE53" s="88"/>
      <c r="BF53" s="88"/>
      <c r="BG53" s="89"/>
      <c r="BH53" s="79"/>
      <c r="BI53" s="114"/>
      <c r="BJ53" s="87"/>
      <c r="BK53" s="88"/>
      <c r="BL53" s="88"/>
      <c r="BM53" s="89"/>
      <c r="BN53" s="87"/>
      <c r="BO53" s="88"/>
      <c r="BP53" s="88"/>
      <c r="BQ53" s="89"/>
      <c r="BR53" s="79"/>
      <c r="BS53" s="114"/>
      <c r="BT53" s="87"/>
      <c r="BU53" s="88"/>
      <c r="BV53" s="88"/>
      <c r="BW53" s="89"/>
      <c r="BX53" s="87"/>
      <c r="BY53" s="88"/>
      <c r="BZ53" s="88"/>
      <c r="CA53" s="89"/>
      <c r="CB53" s="79"/>
    </row>
    <row r="54" spans="1:80" ht="15" customHeight="1" thickBot="1">
      <c r="A54" s="228"/>
      <c r="B54" s="135"/>
      <c r="C54" s="135"/>
      <c r="D54" s="135"/>
      <c r="E54" s="135"/>
      <c r="F54" s="134"/>
      <c r="G54" s="135"/>
      <c r="H54" s="135"/>
      <c r="I54" s="136"/>
      <c r="J54" s="117"/>
      <c r="K54" s="230"/>
      <c r="L54" s="134"/>
      <c r="M54" s="135"/>
      <c r="N54" s="135"/>
      <c r="O54" s="136"/>
      <c r="P54" s="134"/>
      <c r="Q54" s="135"/>
      <c r="R54" s="135"/>
      <c r="S54" s="136"/>
      <c r="T54" s="117"/>
      <c r="U54" s="230" t="s">
        <v>557</v>
      </c>
      <c r="V54" s="134"/>
      <c r="W54" s="135"/>
      <c r="X54" s="135"/>
      <c r="Y54" s="136"/>
      <c r="Z54" s="134"/>
      <c r="AA54" s="135"/>
      <c r="AB54" s="135"/>
      <c r="AC54" s="136"/>
      <c r="AD54" s="117"/>
      <c r="AE54" s="230"/>
      <c r="AF54" s="134"/>
      <c r="AG54" s="135"/>
      <c r="AH54" s="135"/>
      <c r="AI54" s="136"/>
      <c r="AJ54" s="134"/>
      <c r="AK54" s="135"/>
      <c r="AL54" s="135"/>
      <c r="AM54" s="136"/>
      <c r="AN54" s="117"/>
      <c r="AO54" s="230"/>
      <c r="AP54" s="134"/>
      <c r="AQ54" s="135"/>
      <c r="AR54" s="135"/>
      <c r="AS54" s="136"/>
      <c r="AT54" s="134"/>
      <c r="AU54" s="135"/>
      <c r="AV54" s="135"/>
      <c r="AW54" s="136"/>
      <c r="AX54" s="117"/>
      <c r="AY54" s="230"/>
      <c r="AZ54" s="134"/>
      <c r="BA54" s="135"/>
      <c r="BB54" s="135"/>
      <c r="BC54" s="136"/>
      <c r="BD54" s="134"/>
      <c r="BE54" s="135"/>
      <c r="BF54" s="135"/>
      <c r="BG54" s="136"/>
      <c r="BH54" s="117"/>
      <c r="BI54" s="230"/>
      <c r="BJ54" s="134"/>
      <c r="BK54" s="135"/>
      <c r="BL54" s="135"/>
      <c r="BM54" s="136"/>
      <c r="BN54" s="134"/>
      <c r="BO54" s="135"/>
      <c r="BP54" s="135"/>
      <c r="BQ54" s="136"/>
      <c r="BR54" s="117"/>
      <c r="BS54" s="230"/>
      <c r="BT54" s="134"/>
      <c r="BU54" s="135"/>
      <c r="BV54" s="135"/>
      <c r="BW54" s="136"/>
      <c r="BX54" s="134"/>
      <c r="BY54" s="135"/>
      <c r="BZ54" s="135"/>
      <c r="CA54" s="136"/>
      <c r="CB54" s="117"/>
    </row>
    <row r="55" spans="1:80" ht="15" customHeight="1">
      <c r="J55" s="111"/>
      <c r="BR55" s="112"/>
      <c r="CB55" s="112"/>
    </row>
  </sheetData>
  <mergeCells count="48">
    <mergeCell ref="Z3:AC3"/>
    <mergeCell ref="AF3:AI3"/>
    <mergeCell ref="AJ3:AM3"/>
    <mergeCell ref="B3:E3"/>
    <mergeCell ref="F3:I3"/>
    <mergeCell ref="L3:O3"/>
    <mergeCell ref="P3:S3"/>
    <mergeCell ref="V3:Y3"/>
    <mergeCell ref="BT3:BW3"/>
    <mergeCell ref="BX3:CA3"/>
    <mergeCell ref="B4:B5"/>
    <mergeCell ref="C4:E4"/>
    <mergeCell ref="F4:F5"/>
    <mergeCell ref="G4:I4"/>
    <mergeCell ref="L4:L5"/>
    <mergeCell ref="M4:O4"/>
    <mergeCell ref="P4:P5"/>
    <mergeCell ref="Q4:S4"/>
    <mergeCell ref="AP3:AS3"/>
    <mergeCell ref="AT3:AW3"/>
    <mergeCell ref="AZ3:BC3"/>
    <mergeCell ref="BD3:BG3"/>
    <mergeCell ref="BJ3:BM3"/>
    <mergeCell ref="BN3:BQ3"/>
    <mergeCell ref="AU4:AW4"/>
    <mergeCell ref="V4:V5"/>
    <mergeCell ref="W4:Y4"/>
    <mergeCell ref="Z4:Z5"/>
    <mergeCell ref="AA4:AC4"/>
    <mergeCell ref="AF4:AF5"/>
    <mergeCell ref="AG4:AI4"/>
    <mergeCell ref="AJ4:AJ5"/>
    <mergeCell ref="AK4:AM4"/>
    <mergeCell ref="AP4:AP5"/>
    <mergeCell ref="AQ4:AS4"/>
    <mergeCell ref="AT4:AT5"/>
    <mergeCell ref="BY4:CA4"/>
    <mergeCell ref="AZ4:AZ5"/>
    <mergeCell ref="BA4:BC4"/>
    <mergeCell ref="BD4:BD5"/>
    <mergeCell ref="BE4:BG4"/>
    <mergeCell ref="BJ4:BJ5"/>
    <mergeCell ref="BK4:BM4"/>
    <mergeCell ref="BN4:BN5"/>
    <mergeCell ref="BO4:BQ4"/>
    <mergeCell ref="BT4:BT5"/>
    <mergeCell ref="BU4:BW4"/>
    <mergeCell ref="BX4:BX5"/>
  </mergeCells>
  <phoneticPr fontId="2"/>
  <hyperlinks>
    <hyperlink ref="J1" location="目次!A1" display="目次に戻る" xr:uid="{00000000-0004-0000-0300-000000000000}"/>
  </hyperlinks>
  <pageMargins left="0.59055118110236227" right="0.19685039370078741" top="0.98425196850393704" bottom="0.98425196850393704" header="0.51181102362204722" footer="0.51181102362204722"/>
  <pageSetup paperSize="9" scale="82" orientation="portrait" r:id="rId1"/>
  <headerFooter alignWithMargins="0">
    <oddFooter xml:space="preserve">&amp;C-&amp;P+6-
</oddFooter>
  </headerFooter>
  <colBreaks count="3" manualBreakCount="3">
    <brk id="10" max="54" man="1"/>
    <brk id="60" max="54" man="1"/>
    <brk id="7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3"/>
  <sheetViews>
    <sheetView showGridLines="0" zoomScaleNormal="100" zoomScaleSheetLayoutView="100" workbookViewId="0">
      <selection activeCell="A10" sqref="A10"/>
    </sheetView>
  </sheetViews>
  <sheetFormatPr defaultColWidth="11.33203125" defaultRowHeight="28.15" customHeight="1"/>
  <cols>
    <col min="1" max="1" width="12.33203125" style="244" customWidth="1"/>
    <col min="2" max="9" width="9.58203125" style="31" bestFit="1" customWidth="1"/>
    <col min="10" max="10" width="10.33203125" style="37" customWidth="1"/>
    <col min="11" max="11" width="12.33203125" style="244" customWidth="1"/>
    <col min="12" max="19" width="8.58203125" style="31" customWidth="1"/>
    <col min="20" max="20" width="10.33203125" style="31" customWidth="1"/>
    <col min="21" max="256" width="11.33203125" style="31"/>
    <col min="257" max="257" width="12.33203125" style="31" customWidth="1"/>
    <col min="258" max="265" width="8.58203125" style="31" customWidth="1"/>
    <col min="266" max="266" width="10.33203125" style="31" customWidth="1"/>
    <col min="267" max="267" width="12.33203125" style="31" customWidth="1"/>
    <col min="268" max="275" width="8.58203125" style="31" customWidth="1"/>
    <col min="276" max="276" width="10.33203125" style="31" customWidth="1"/>
    <col min="277" max="512" width="11.33203125" style="31"/>
    <col min="513" max="513" width="12.33203125" style="31" customWidth="1"/>
    <col min="514" max="521" width="8.58203125" style="31" customWidth="1"/>
    <col min="522" max="522" width="10.33203125" style="31" customWidth="1"/>
    <col min="523" max="523" width="12.33203125" style="31" customWidth="1"/>
    <col min="524" max="531" width="8.58203125" style="31" customWidth="1"/>
    <col min="532" max="532" width="10.33203125" style="31" customWidth="1"/>
    <col min="533" max="768" width="11.33203125" style="31"/>
    <col min="769" max="769" width="12.33203125" style="31" customWidth="1"/>
    <col min="770" max="777" width="8.58203125" style="31" customWidth="1"/>
    <col min="778" max="778" width="10.33203125" style="31" customWidth="1"/>
    <col min="779" max="779" width="12.33203125" style="31" customWidth="1"/>
    <col min="780" max="787" width="8.58203125" style="31" customWidth="1"/>
    <col min="788" max="788" width="10.33203125" style="31" customWidth="1"/>
    <col min="789" max="1024" width="11.33203125" style="31"/>
    <col min="1025" max="1025" width="12.33203125" style="31" customWidth="1"/>
    <col min="1026" max="1033" width="8.58203125" style="31" customWidth="1"/>
    <col min="1034" max="1034" width="10.33203125" style="31" customWidth="1"/>
    <col min="1035" max="1035" width="12.33203125" style="31" customWidth="1"/>
    <col min="1036" max="1043" width="8.58203125" style="31" customWidth="1"/>
    <col min="1044" max="1044" width="10.33203125" style="31" customWidth="1"/>
    <col min="1045" max="1280" width="11.33203125" style="31"/>
    <col min="1281" max="1281" width="12.33203125" style="31" customWidth="1"/>
    <col min="1282" max="1289" width="8.58203125" style="31" customWidth="1"/>
    <col min="1290" max="1290" width="10.33203125" style="31" customWidth="1"/>
    <col min="1291" max="1291" width="12.33203125" style="31" customWidth="1"/>
    <col min="1292" max="1299" width="8.58203125" style="31" customWidth="1"/>
    <col min="1300" max="1300" width="10.33203125" style="31" customWidth="1"/>
    <col min="1301" max="1536" width="11.33203125" style="31"/>
    <col min="1537" max="1537" width="12.33203125" style="31" customWidth="1"/>
    <col min="1538" max="1545" width="8.58203125" style="31" customWidth="1"/>
    <col min="1546" max="1546" width="10.33203125" style="31" customWidth="1"/>
    <col min="1547" max="1547" width="12.33203125" style="31" customWidth="1"/>
    <col min="1548" max="1555" width="8.58203125" style="31" customWidth="1"/>
    <col min="1556" max="1556" width="10.33203125" style="31" customWidth="1"/>
    <col min="1557" max="1792" width="11.33203125" style="31"/>
    <col min="1793" max="1793" width="12.33203125" style="31" customWidth="1"/>
    <col min="1794" max="1801" width="8.58203125" style="31" customWidth="1"/>
    <col min="1802" max="1802" width="10.33203125" style="31" customWidth="1"/>
    <col min="1803" max="1803" width="12.33203125" style="31" customWidth="1"/>
    <col min="1804" max="1811" width="8.58203125" style="31" customWidth="1"/>
    <col min="1812" max="1812" width="10.33203125" style="31" customWidth="1"/>
    <col min="1813" max="2048" width="11.33203125" style="31"/>
    <col min="2049" max="2049" width="12.33203125" style="31" customWidth="1"/>
    <col min="2050" max="2057" width="8.58203125" style="31" customWidth="1"/>
    <col min="2058" max="2058" width="10.33203125" style="31" customWidth="1"/>
    <col min="2059" max="2059" width="12.33203125" style="31" customWidth="1"/>
    <col min="2060" max="2067" width="8.58203125" style="31" customWidth="1"/>
    <col min="2068" max="2068" width="10.33203125" style="31" customWidth="1"/>
    <col min="2069" max="2304" width="11.33203125" style="31"/>
    <col min="2305" max="2305" width="12.33203125" style="31" customWidth="1"/>
    <col min="2306" max="2313" width="8.58203125" style="31" customWidth="1"/>
    <col min="2314" max="2314" width="10.33203125" style="31" customWidth="1"/>
    <col min="2315" max="2315" width="12.33203125" style="31" customWidth="1"/>
    <col min="2316" max="2323" width="8.58203125" style="31" customWidth="1"/>
    <col min="2324" max="2324" width="10.33203125" style="31" customWidth="1"/>
    <col min="2325" max="2560" width="11.33203125" style="31"/>
    <col min="2561" max="2561" width="12.33203125" style="31" customWidth="1"/>
    <col min="2562" max="2569" width="8.58203125" style="31" customWidth="1"/>
    <col min="2570" max="2570" width="10.33203125" style="31" customWidth="1"/>
    <col min="2571" max="2571" width="12.33203125" style="31" customWidth="1"/>
    <col min="2572" max="2579" width="8.58203125" style="31" customWidth="1"/>
    <col min="2580" max="2580" width="10.33203125" style="31" customWidth="1"/>
    <col min="2581" max="2816" width="11.33203125" style="31"/>
    <col min="2817" max="2817" width="12.33203125" style="31" customWidth="1"/>
    <col min="2818" max="2825" width="8.58203125" style="31" customWidth="1"/>
    <col min="2826" max="2826" width="10.33203125" style="31" customWidth="1"/>
    <col min="2827" max="2827" width="12.33203125" style="31" customWidth="1"/>
    <col min="2828" max="2835" width="8.58203125" style="31" customWidth="1"/>
    <col min="2836" max="2836" width="10.33203125" style="31" customWidth="1"/>
    <col min="2837" max="3072" width="11.33203125" style="31"/>
    <col min="3073" max="3073" width="12.33203125" style="31" customWidth="1"/>
    <col min="3074" max="3081" width="8.58203125" style="31" customWidth="1"/>
    <col min="3082" max="3082" width="10.33203125" style="31" customWidth="1"/>
    <col min="3083" max="3083" width="12.33203125" style="31" customWidth="1"/>
    <col min="3084" max="3091" width="8.58203125" style="31" customWidth="1"/>
    <col min="3092" max="3092" width="10.33203125" style="31" customWidth="1"/>
    <col min="3093" max="3328" width="11.33203125" style="31"/>
    <col min="3329" max="3329" width="12.33203125" style="31" customWidth="1"/>
    <col min="3330" max="3337" width="8.58203125" style="31" customWidth="1"/>
    <col min="3338" max="3338" width="10.33203125" style="31" customWidth="1"/>
    <col min="3339" max="3339" width="12.33203125" style="31" customWidth="1"/>
    <col min="3340" max="3347" width="8.58203125" style="31" customWidth="1"/>
    <col min="3348" max="3348" width="10.33203125" style="31" customWidth="1"/>
    <col min="3349" max="3584" width="11.33203125" style="31"/>
    <col min="3585" max="3585" width="12.33203125" style="31" customWidth="1"/>
    <col min="3586" max="3593" width="8.58203125" style="31" customWidth="1"/>
    <col min="3594" max="3594" width="10.33203125" style="31" customWidth="1"/>
    <col min="3595" max="3595" width="12.33203125" style="31" customWidth="1"/>
    <col min="3596" max="3603" width="8.58203125" style="31" customWidth="1"/>
    <col min="3604" max="3604" width="10.33203125" style="31" customWidth="1"/>
    <col min="3605" max="3840" width="11.33203125" style="31"/>
    <col min="3841" max="3841" width="12.33203125" style="31" customWidth="1"/>
    <col min="3842" max="3849" width="8.58203125" style="31" customWidth="1"/>
    <col min="3850" max="3850" width="10.33203125" style="31" customWidth="1"/>
    <col min="3851" max="3851" width="12.33203125" style="31" customWidth="1"/>
    <col min="3852" max="3859" width="8.58203125" style="31" customWidth="1"/>
    <col min="3860" max="3860" width="10.33203125" style="31" customWidth="1"/>
    <col min="3861" max="4096" width="11.33203125" style="31"/>
    <col min="4097" max="4097" width="12.33203125" style="31" customWidth="1"/>
    <col min="4098" max="4105" width="8.58203125" style="31" customWidth="1"/>
    <col min="4106" max="4106" width="10.33203125" style="31" customWidth="1"/>
    <col min="4107" max="4107" width="12.33203125" style="31" customWidth="1"/>
    <col min="4108" max="4115" width="8.58203125" style="31" customWidth="1"/>
    <col min="4116" max="4116" width="10.33203125" style="31" customWidth="1"/>
    <col min="4117" max="4352" width="11.33203125" style="31"/>
    <col min="4353" max="4353" width="12.33203125" style="31" customWidth="1"/>
    <col min="4354" max="4361" width="8.58203125" style="31" customWidth="1"/>
    <col min="4362" max="4362" width="10.33203125" style="31" customWidth="1"/>
    <col min="4363" max="4363" width="12.33203125" style="31" customWidth="1"/>
    <col min="4364" max="4371" width="8.58203125" style="31" customWidth="1"/>
    <col min="4372" max="4372" width="10.33203125" style="31" customWidth="1"/>
    <col min="4373" max="4608" width="11.33203125" style="31"/>
    <col min="4609" max="4609" width="12.33203125" style="31" customWidth="1"/>
    <col min="4610" max="4617" width="8.58203125" style="31" customWidth="1"/>
    <col min="4618" max="4618" width="10.33203125" style="31" customWidth="1"/>
    <col min="4619" max="4619" width="12.33203125" style="31" customWidth="1"/>
    <col min="4620" max="4627" width="8.58203125" style="31" customWidth="1"/>
    <col min="4628" max="4628" width="10.33203125" style="31" customWidth="1"/>
    <col min="4629" max="4864" width="11.33203125" style="31"/>
    <col min="4865" max="4865" width="12.33203125" style="31" customWidth="1"/>
    <col min="4866" max="4873" width="8.58203125" style="31" customWidth="1"/>
    <col min="4874" max="4874" width="10.33203125" style="31" customWidth="1"/>
    <col min="4875" max="4875" width="12.33203125" style="31" customWidth="1"/>
    <col min="4876" max="4883" width="8.58203125" style="31" customWidth="1"/>
    <col min="4884" max="4884" width="10.33203125" style="31" customWidth="1"/>
    <col min="4885" max="5120" width="11.33203125" style="31"/>
    <col min="5121" max="5121" width="12.33203125" style="31" customWidth="1"/>
    <col min="5122" max="5129" width="8.58203125" style="31" customWidth="1"/>
    <col min="5130" max="5130" width="10.33203125" style="31" customWidth="1"/>
    <col min="5131" max="5131" width="12.33203125" style="31" customWidth="1"/>
    <col min="5132" max="5139" width="8.58203125" style="31" customWidth="1"/>
    <col min="5140" max="5140" width="10.33203125" style="31" customWidth="1"/>
    <col min="5141" max="5376" width="11.33203125" style="31"/>
    <col min="5377" max="5377" width="12.33203125" style="31" customWidth="1"/>
    <col min="5378" max="5385" width="8.58203125" style="31" customWidth="1"/>
    <col min="5386" max="5386" width="10.33203125" style="31" customWidth="1"/>
    <col min="5387" max="5387" width="12.33203125" style="31" customWidth="1"/>
    <col min="5388" max="5395" width="8.58203125" style="31" customWidth="1"/>
    <col min="5396" max="5396" width="10.33203125" style="31" customWidth="1"/>
    <col min="5397" max="5632" width="11.33203125" style="31"/>
    <col min="5633" max="5633" width="12.33203125" style="31" customWidth="1"/>
    <col min="5634" max="5641" width="8.58203125" style="31" customWidth="1"/>
    <col min="5642" max="5642" width="10.33203125" style="31" customWidth="1"/>
    <col min="5643" max="5643" width="12.33203125" style="31" customWidth="1"/>
    <col min="5644" max="5651" width="8.58203125" style="31" customWidth="1"/>
    <col min="5652" max="5652" width="10.33203125" style="31" customWidth="1"/>
    <col min="5653" max="5888" width="11.33203125" style="31"/>
    <col min="5889" max="5889" width="12.33203125" style="31" customWidth="1"/>
    <col min="5890" max="5897" width="8.58203125" style="31" customWidth="1"/>
    <col min="5898" max="5898" width="10.33203125" style="31" customWidth="1"/>
    <col min="5899" max="5899" width="12.33203125" style="31" customWidth="1"/>
    <col min="5900" max="5907" width="8.58203125" style="31" customWidth="1"/>
    <col min="5908" max="5908" width="10.33203125" style="31" customWidth="1"/>
    <col min="5909" max="6144" width="11.33203125" style="31"/>
    <col min="6145" max="6145" width="12.33203125" style="31" customWidth="1"/>
    <col min="6146" max="6153" width="8.58203125" style="31" customWidth="1"/>
    <col min="6154" max="6154" width="10.33203125" style="31" customWidth="1"/>
    <col min="6155" max="6155" width="12.33203125" style="31" customWidth="1"/>
    <col min="6156" max="6163" width="8.58203125" style="31" customWidth="1"/>
    <col min="6164" max="6164" width="10.33203125" style="31" customWidth="1"/>
    <col min="6165" max="6400" width="11.33203125" style="31"/>
    <col min="6401" max="6401" width="12.33203125" style="31" customWidth="1"/>
    <col min="6402" max="6409" width="8.58203125" style="31" customWidth="1"/>
    <col min="6410" max="6410" width="10.33203125" style="31" customWidth="1"/>
    <col min="6411" max="6411" width="12.33203125" style="31" customWidth="1"/>
    <col min="6412" max="6419" width="8.58203125" style="31" customWidth="1"/>
    <col min="6420" max="6420" width="10.33203125" style="31" customWidth="1"/>
    <col min="6421" max="6656" width="11.33203125" style="31"/>
    <col min="6657" max="6657" width="12.33203125" style="31" customWidth="1"/>
    <col min="6658" max="6665" width="8.58203125" style="31" customWidth="1"/>
    <col min="6666" max="6666" width="10.33203125" style="31" customWidth="1"/>
    <col min="6667" max="6667" width="12.33203125" style="31" customWidth="1"/>
    <col min="6668" max="6675" width="8.58203125" style="31" customWidth="1"/>
    <col min="6676" max="6676" width="10.33203125" style="31" customWidth="1"/>
    <col min="6677" max="6912" width="11.33203125" style="31"/>
    <col min="6913" max="6913" width="12.33203125" style="31" customWidth="1"/>
    <col min="6914" max="6921" width="8.58203125" style="31" customWidth="1"/>
    <col min="6922" max="6922" width="10.33203125" style="31" customWidth="1"/>
    <col min="6923" max="6923" width="12.33203125" style="31" customWidth="1"/>
    <col min="6924" max="6931" width="8.58203125" style="31" customWidth="1"/>
    <col min="6932" max="6932" width="10.33203125" style="31" customWidth="1"/>
    <col min="6933" max="7168" width="11.33203125" style="31"/>
    <col min="7169" max="7169" width="12.33203125" style="31" customWidth="1"/>
    <col min="7170" max="7177" width="8.58203125" style="31" customWidth="1"/>
    <col min="7178" max="7178" width="10.33203125" style="31" customWidth="1"/>
    <col min="7179" max="7179" width="12.33203125" style="31" customWidth="1"/>
    <col min="7180" max="7187" width="8.58203125" style="31" customWidth="1"/>
    <col min="7188" max="7188" width="10.33203125" style="31" customWidth="1"/>
    <col min="7189" max="7424" width="11.33203125" style="31"/>
    <col min="7425" max="7425" width="12.33203125" style="31" customWidth="1"/>
    <col min="7426" max="7433" width="8.58203125" style="31" customWidth="1"/>
    <col min="7434" max="7434" width="10.33203125" style="31" customWidth="1"/>
    <col min="7435" max="7435" width="12.33203125" style="31" customWidth="1"/>
    <col min="7436" max="7443" width="8.58203125" style="31" customWidth="1"/>
    <col min="7444" max="7444" width="10.33203125" style="31" customWidth="1"/>
    <col min="7445" max="7680" width="11.33203125" style="31"/>
    <col min="7681" max="7681" width="12.33203125" style="31" customWidth="1"/>
    <col min="7682" max="7689" width="8.58203125" style="31" customWidth="1"/>
    <col min="7690" max="7690" width="10.33203125" style="31" customWidth="1"/>
    <col min="7691" max="7691" width="12.33203125" style="31" customWidth="1"/>
    <col min="7692" max="7699" width="8.58203125" style="31" customWidth="1"/>
    <col min="7700" max="7700" width="10.33203125" style="31" customWidth="1"/>
    <col min="7701" max="7936" width="11.33203125" style="31"/>
    <col min="7937" max="7937" width="12.33203125" style="31" customWidth="1"/>
    <col min="7938" max="7945" width="8.58203125" style="31" customWidth="1"/>
    <col min="7946" max="7946" width="10.33203125" style="31" customWidth="1"/>
    <col min="7947" max="7947" width="12.33203125" style="31" customWidth="1"/>
    <col min="7948" max="7955" width="8.58203125" style="31" customWidth="1"/>
    <col min="7956" max="7956" width="10.33203125" style="31" customWidth="1"/>
    <col min="7957" max="8192" width="11.33203125" style="31"/>
    <col min="8193" max="8193" width="12.33203125" style="31" customWidth="1"/>
    <col min="8194" max="8201" width="8.58203125" style="31" customWidth="1"/>
    <col min="8202" max="8202" width="10.33203125" style="31" customWidth="1"/>
    <col min="8203" max="8203" width="12.33203125" style="31" customWidth="1"/>
    <col min="8204" max="8211" width="8.58203125" style="31" customWidth="1"/>
    <col min="8212" max="8212" width="10.33203125" style="31" customWidth="1"/>
    <col min="8213" max="8448" width="11.33203125" style="31"/>
    <col min="8449" max="8449" width="12.33203125" style="31" customWidth="1"/>
    <col min="8450" max="8457" width="8.58203125" style="31" customWidth="1"/>
    <col min="8458" max="8458" width="10.33203125" style="31" customWidth="1"/>
    <col min="8459" max="8459" width="12.33203125" style="31" customWidth="1"/>
    <col min="8460" max="8467" width="8.58203125" style="31" customWidth="1"/>
    <col min="8468" max="8468" width="10.33203125" style="31" customWidth="1"/>
    <col min="8469" max="8704" width="11.33203125" style="31"/>
    <col min="8705" max="8705" width="12.33203125" style="31" customWidth="1"/>
    <col min="8706" max="8713" width="8.58203125" style="31" customWidth="1"/>
    <col min="8714" max="8714" width="10.33203125" style="31" customWidth="1"/>
    <col min="8715" max="8715" width="12.33203125" style="31" customWidth="1"/>
    <col min="8716" max="8723" width="8.58203125" style="31" customWidth="1"/>
    <col min="8724" max="8724" width="10.33203125" style="31" customWidth="1"/>
    <col min="8725" max="8960" width="11.33203125" style="31"/>
    <col min="8961" max="8961" width="12.33203125" style="31" customWidth="1"/>
    <col min="8962" max="8969" width="8.58203125" style="31" customWidth="1"/>
    <col min="8970" max="8970" width="10.33203125" style="31" customWidth="1"/>
    <col min="8971" max="8971" width="12.33203125" style="31" customWidth="1"/>
    <col min="8972" max="8979" width="8.58203125" style="31" customWidth="1"/>
    <col min="8980" max="8980" width="10.33203125" style="31" customWidth="1"/>
    <col min="8981" max="9216" width="11.33203125" style="31"/>
    <col min="9217" max="9217" width="12.33203125" style="31" customWidth="1"/>
    <col min="9218" max="9225" width="8.58203125" style="31" customWidth="1"/>
    <col min="9226" max="9226" width="10.33203125" style="31" customWidth="1"/>
    <col min="9227" max="9227" width="12.33203125" style="31" customWidth="1"/>
    <col min="9228" max="9235" width="8.58203125" style="31" customWidth="1"/>
    <col min="9236" max="9236" width="10.33203125" style="31" customWidth="1"/>
    <col min="9237" max="9472" width="11.33203125" style="31"/>
    <col min="9473" max="9473" width="12.33203125" style="31" customWidth="1"/>
    <col min="9474" max="9481" width="8.58203125" style="31" customWidth="1"/>
    <col min="9482" max="9482" width="10.33203125" style="31" customWidth="1"/>
    <col min="9483" max="9483" width="12.33203125" style="31" customWidth="1"/>
    <col min="9484" max="9491" width="8.58203125" style="31" customWidth="1"/>
    <col min="9492" max="9492" width="10.33203125" style="31" customWidth="1"/>
    <col min="9493" max="9728" width="11.33203125" style="31"/>
    <col min="9729" max="9729" width="12.33203125" style="31" customWidth="1"/>
    <col min="9730" max="9737" width="8.58203125" style="31" customWidth="1"/>
    <col min="9738" max="9738" width="10.33203125" style="31" customWidth="1"/>
    <col min="9739" max="9739" width="12.33203125" style="31" customWidth="1"/>
    <col min="9740" max="9747" width="8.58203125" style="31" customWidth="1"/>
    <col min="9748" max="9748" width="10.33203125" style="31" customWidth="1"/>
    <col min="9749" max="9984" width="11.33203125" style="31"/>
    <col min="9985" max="9985" width="12.33203125" style="31" customWidth="1"/>
    <col min="9986" max="9993" width="8.58203125" style="31" customWidth="1"/>
    <col min="9994" max="9994" width="10.33203125" style="31" customWidth="1"/>
    <col min="9995" max="9995" width="12.33203125" style="31" customWidth="1"/>
    <col min="9996" max="10003" width="8.58203125" style="31" customWidth="1"/>
    <col min="10004" max="10004" width="10.33203125" style="31" customWidth="1"/>
    <col min="10005" max="10240" width="11.33203125" style="31"/>
    <col min="10241" max="10241" width="12.33203125" style="31" customWidth="1"/>
    <col min="10242" max="10249" width="8.58203125" style="31" customWidth="1"/>
    <col min="10250" max="10250" width="10.33203125" style="31" customWidth="1"/>
    <col min="10251" max="10251" width="12.33203125" style="31" customWidth="1"/>
    <col min="10252" max="10259" width="8.58203125" style="31" customWidth="1"/>
    <col min="10260" max="10260" width="10.33203125" style="31" customWidth="1"/>
    <col min="10261" max="10496" width="11.33203125" style="31"/>
    <col min="10497" max="10497" width="12.33203125" style="31" customWidth="1"/>
    <col min="10498" max="10505" width="8.58203125" style="31" customWidth="1"/>
    <col min="10506" max="10506" width="10.33203125" style="31" customWidth="1"/>
    <col min="10507" max="10507" width="12.33203125" style="31" customWidth="1"/>
    <col min="10508" max="10515" width="8.58203125" style="31" customWidth="1"/>
    <col min="10516" max="10516" width="10.33203125" style="31" customWidth="1"/>
    <col min="10517" max="10752" width="11.33203125" style="31"/>
    <col min="10753" max="10753" width="12.33203125" style="31" customWidth="1"/>
    <col min="10754" max="10761" width="8.58203125" style="31" customWidth="1"/>
    <col min="10762" max="10762" width="10.33203125" style="31" customWidth="1"/>
    <col min="10763" max="10763" width="12.33203125" style="31" customWidth="1"/>
    <col min="10764" max="10771" width="8.58203125" style="31" customWidth="1"/>
    <col min="10772" max="10772" width="10.33203125" style="31" customWidth="1"/>
    <col min="10773" max="11008" width="11.33203125" style="31"/>
    <col min="11009" max="11009" width="12.33203125" style="31" customWidth="1"/>
    <col min="11010" max="11017" width="8.58203125" style="31" customWidth="1"/>
    <col min="11018" max="11018" width="10.33203125" style="31" customWidth="1"/>
    <col min="11019" max="11019" width="12.33203125" style="31" customWidth="1"/>
    <col min="11020" max="11027" width="8.58203125" style="31" customWidth="1"/>
    <col min="11028" max="11028" width="10.33203125" style="31" customWidth="1"/>
    <col min="11029" max="11264" width="11.33203125" style="31"/>
    <col min="11265" max="11265" width="12.33203125" style="31" customWidth="1"/>
    <col min="11266" max="11273" width="8.58203125" style="31" customWidth="1"/>
    <col min="11274" max="11274" width="10.33203125" style="31" customWidth="1"/>
    <col min="11275" max="11275" width="12.33203125" style="31" customWidth="1"/>
    <col min="11276" max="11283" width="8.58203125" style="31" customWidth="1"/>
    <col min="11284" max="11284" width="10.33203125" style="31" customWidth="1"/>
    <col min="11285" max="11520" width="11.33203125" style="31"/>
    <col min="11521" max="11521" width="12.33203125" style="31" customWidth="1"/>
    <col min="11522" max="11529" width="8.58203125" style="31" customWidth="1"/>
    <col min="11530" max="11530" width="10.33203125" style="31" customWidth="1"/>
    <col min="11531" max="11531" width="12.33203125" style="31" customWidth="1"/>
    <col min="11532" max="11539" width="8.58203125" style="31" customWidth="1"/>
    <col min="11540" max="11540" width="10.33203125" style="31" customWidth="1"/>
    <col min="11541" max="11776" width="11.33203125" style="31"/>
    <col min="11777" max="11777" width="12.33203125" style="31" customWidth="1"/>
    <col min="11778" max="11785" width="8.58203125" style="31" customWidth="1"/>
    <col min="11786" max="11786" width="10.33203125" style="31" customWidth="1"/>
    <col min="11787" max="11787" width="12.33203125" style="31" customWidth="1"/>
    <col min="11788" max="11795" width="8.58203125" style="31" customWidth="1"/>
    <col min="11796" max="11796" width="10.33203125" style="31" customWidth="1"/>
    <col min="11797" max="12032" width="11.33203125" style="31"/>
    <col min="12033" max="12033" width="12.33203125" style="31" customWidth="1"/>
    <col min="12034" max="12041" width="8.58203125" style="31" customWidth="1"/>
    <col min="12042" max="12042" width="10.33203125" style="31" customWidth="1"/>
    <col min="12043" max="12043" width="12.33203125" style="31" customWidth="1"/>
    <col min="12044" max="12051" width="8.58203125" style="31" customWidth="1"/>
    <col min="12052" max="12052" width="10.33203125" style="31" customWidth="1"/>
    <col min="12053" max="12288" width="11.33203125" style="31"/>
    <col min="12289" max="12289" width="12.33203125" style="31" customWidth="1"/>
    <col min="12290" max="12297" width="8.58203125" style="31" customWidth="1"/>
    <col min="12298" max="12298" width="10.33203125" style="31" customWidth="1"/>
    <col min="12299" max="12299" width="12.33203125" style="31" customWidth="1"/>
    <col min="12300" max="12307" width="8.58203125" style="31" customWidth="1"/>
    <col min="12308" max="12308" width="10.33203125" style="31" customWidth="1"/>
    <col min="12309" max="12544" width="11.33203125" style="31"/>
    <col min="12545" max="12545" width="12.33203125" style="31" customWidth="1"/>
    <col min="12546" max="12553" width="8.58203125" style="31" customWidth="1"/>
    <col min="12554" max="12554" width="10.33203125" style="31" customWidth="1"/>
    <col min="12555" max="12555" width="12.33203125" style="31" customWidth="1"/>
    <col min="12556" max="12563" width="8.58203125" style="31" customWidth="1"/>
    <col min="12564" max="12564" width="10.33203125" style="31" customWidth="1"/>
    <col min="12565" max="12800" width="11.33203125" style="31"/>
    <col min="12801" max="12801" width="12.33203125" style="31" customWidth="1"/>
    <col min="12802" max="12809" width="8.58203125" style="31" customWidth="1"/>
    <col min="12810" max="12810" width="10.33203125" style="31" customWidth="1"/>
    <col min="12811" max="12811" width="12.33203125" style="31" customWidth="1"/>
    <col min="12812" max="12819" width="8.58203125" style="31" customWidth="1"/>
    <col min="12820" max="12820" width="10.33203125" style="31" customWidth="1"/>
    <col min="12821" max="13056" width="11.33203125" style="31"/>
    <col min="13057" max="13057" width="12.33203125" style="31" customWidth="1"/>
    <col min="13058" max="13065" width="8.58203125" style="31" customWidth="1"/>
    <col min="13066" max="13066" width="10.33203125" style="31" customWidth="1"/>
    <col min="13067" max="13067" width="12.33203125" style="31" customWidth="1"/>
    <col min="13068" max="13075" width="8.58203125" style="31" customWidth="1"/>
    <col min="13076" max="13076" width="10.33203125" style="31" customWidth="1"/>
    <col min="13077" max="13312" width="11.33203125" style="31"/>
    <col min="13313" max="13313" width="12.33203125" style="31" customWidth="1"/>
    <col min="13314" max="13321" width="8.58203125" style="31" customWidth="1"/>
    <col min="13322" max="13322" width="10.33203125" style="31" customWidth="1"/>
    <col min="13323" max="13323" width="12.33203125" style="31" customWidth="1"/>
    <col min="13324" max="13331" width="8.58203125" style="31" customWidth="1"/>
    <col min="13332" max="13332" width="10.33203125" style="31" customWidth="1"/>
    <col min="13333" max="13568" width="11.33203125" style="31"/>
    <col min="13569" max="13569" width="12.33203125" style="31" customWidth="1"/>
    <col min="13570" max="13577" width="8.58203125" style="31" customWidth="1"/>
    <col min="13578" max="13578" width="10.33203125" style="31" customWidth="1"/>
    <col min="13579" max="13579" width="12.33203125" style="31" customWidth="1"/>
    <col min="13580" max="13587" width="8.58203125" style="31" customWidth="1"/>
    <col min="13588" max="13588" width="10.33203125" style="31" customWidth="1"/>
    <col min="13589" max="13824" width="11.33203125" style="31"/>
    <col min="13825" max="13825" width="12.33203125" style="31" customWidth="1"/>
    <col min="13826" max="13833" width="8.58203125" style="31" customWidth="1"/>
    <col min="13834" max="13834" width="10.33203125" style="31" customWidth="1"/>
    <col min="13835" max="13835" width="12.33203125" style="31" customWidth="1"/>
    <col min="13836" max="13843" width="8.58203125" style="31" customWidth="1"/>
    <col min="13844" max="13844" width="10.33203125" style="31" customWidth="1"/>
    <col min="13845" max="14080" width="11.33203125" style="31"/>
    <col min="14081" max="14081" width="12.33203125" style="31" customWidth="1"/>
    <col min="14082" max="14089" width="8.58203125" style="31" customWidth="1"/>
    <col min="14090" max="14090" width="10.33203125" style="31" customWidth="1"/>
    <col min="14091" max="14091" width="12.33203125" style="31" customWidth="1"/>
    <col min="14092" max="14099" width="8.58203125" style="31" customWidth="1"/>
    <col min="14100" max="14100" width="10.33203125" style="31" customWidth="1"/>
    <col min="14101" max="14336" width="11.33203125" style="31"/>
    <col min="14337" max="14337" width="12.33203125" style="31" customWidth="1"/>
    <col min="14338" max="14345" width="8.58203125" style="31" customWidth="1"/>
    <col min="14346" max="14346" width="10.33203125" style="31" customWidth="1"/>
    <col min="14347" max="14347" width="12.33203125" style="31" customWidth="1"/>
    <col min="14348" max="14355" width="8.58203125" style="31" customWidth="1"/>
    <col min="14356" max="14356" width="10.33203125" style="31" customWidth="1"/>
    <col min="14357" max="14592" width="11.33203125" style="31"/>
    <col min="14593" max="14593" width="12.33203125" style="31" customWidth="1"/>
    <col min="14594" max="14601" width="8.58203125" style="31" customWidth="1"/>
    <col min="14602" max="14602" width="10.33203125" style="31" customWidth="1"/>
    <col min="14603" max="14603" width="12.33203125" style="31" customWidth="1"/>
    <col min="14604" max="14611" width="8.58203125" style="31" customWidth="1"/>
    <col min="14612" max="14612" width="10.33203125" style="31" customWidth="1"/>
    <col min="14613" max="14848" width="11.33203125" style="31"/>
    <col min="14849" max="14849" width="12.33203125" style="31" customWidth="1"/>
    <col min="14850" max="14857" width="8.58203125" style="31" customWidth="1"/>
    <col min="14858" max="14858" width="10.33203125" style="31" customWidth="1"/>
    <col min="14859" max="14859" width="12.33203125" style="31" customWidth="1"/>
    <col min="14860" max="14867" width="8.58203125" style="31" customWidth="1"/>
    <col min="14868" max="14868" width="10.33203125" style="31" customWidth="1"/>
    <col min="14869" max="15104" width="11.33203125" style="31"/>
    <col min="15105" max="15105" width="12.33203125" style="31" customWidth="1"/>
    <col min="15106" max="15113" width="8.58203125" style="31" customWidth="1"/>
    <col min="15114" max="15114" width="10.33203125" style="31" customWidth="1"/>
    <col min="15115" max="15115" width="12.33203125" style="31" customWidth="1"/>
    <col min="15116" max="15123" width="8.58203125" style="31" customWidth="1"/>
    <col min="15124" max="15124" width="10.33203125" style="31" customWidth="1"/>
    <col min="15125" max="15360" width="11.33203125" style="31"/>
    <col min="15361" max="15361" width="12.33203125" style="31" customWidth="1"/>
    <col min="15362" max="15369" width="8.58203125" style="31" customWidth="1"/>
    <col min="15370" max="15370" width="10.33203125" style="31" customWidth="1"/>
    <col min="15371" max="15371" width="12.33203125" style="31" customWidth="1"/>
    <col min="15372" max="15379" width="8.58203125" style="31" customWidth="1"/>
    <col min="15380" max="15380" width="10.33203125" style="31" customWidth="1"/>
    <col min="15381" max="15616" width="11.33203125" style="31"/>
    <col min="15617" max="15617" width="12.33203125" style="31" customWidth="1"/>
    <col min="15618" max="15625" width="8.58203125" style="31" customWidth="1"/>
    <col min="15626" max="15626" width="10.33203125" style="31" customWidth="1"/>
    <col min="15627" max="15627" width="12.33203125" style="31" customWidth="1"/>
    <col min="15628" max="15635" width="8.58203125" style="31" customWidth="1"/>
    <col min="15636" max="15636" width="10.33203125" style="31" customWidth="1"/>
    <col min="15637" max="15872" width="11.33203125" style="31"/>
    <col min="15873" max="15873" width="12.33203125" style="31" customWidth="1"/>
    <col min="15874" max="15881" width="8.58203125" style="31" customWidth="1"/>
    <col min="15882" max="15882" width="10.33203125" style="31" customWidth="1"/>
    <col min="15883" max="15883" width="12.33203125" style="31" customWidth="1"/>
    <col min="15884" max="15891" width="8.58203125" style="31" customWidth="1"/>
    <col min="15892" max="15892" width="10.33203125" style="31" customWidth="1"/>
    <col min="15893" max="16128" width="11.33203125" style="31"/>
    <col min="16129" max="16129" width="12.33203125" style="31" customWidth="1"/>
    <col min="16130" max="16137" width="8.58203125" style="31" customWidth="1"/>
    <col min="16138" max="16138" width="10.33203125" style="31" customWidth="1"/>
    <col min="16139" max="16139" width="12.33203125" style="31" customWidth="1"/>
    <col min="16140" max="16147" width="8.58203125" style="31" customWidth="1"/>
    <col min="16148" max="16148" width="10.33203125" style="31" customWidth="1"/>
    <col min="16149" max="16384" width="11.33203125" style="31"/>
  </cols>
  <sheetData>
    <row r="1" spans="1:20" s="240" customFormat="1" ht="22.5" customHeight="1">
      <c r="A1" s="38" t="s">
        <v>572</v>
      </c>
      <c r="B1" s="238"/>
      <c r="C1" s="238"/>
      <c r="D1" s="238"/>
      <c r="E1" s="238"/>
      <c r="F1" s="238"/>
      <c r="G1" s="238"/>
      <c r="H1" s="238"/>
      <c r="I1" s="238"/>
      <c r="J1" s="284" t="s">
        <v>418</v>
      </c>
      <c r="K1" s="239"/>
      <c r="L1" s="239"/>
      <c r="M1" s="239"/>
      <c r="N1" s="239"/>
      <c r="O1" s="239"/>
      <c r="P1" s="212"/>
      <c r="Q1" s="212"/>
      <c r="R1" s="212"/>
      <c r="S1" s="212"/>
      <c r="T1" s="212"/>
    </row>
    <row r="2" spans="1:20" s="240" customFormat="1" ht="12" customHeight="1" thickBo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2"/>
      <c r="L2" s="242"/>
      <c r="M2" s="242"/>
      <c r="N2" s="242"/>
      <c r="O2" s="242"/>
      <c r="P2" s="243"/>
      <c r="Q2" s="243"/>
      <c r="R2" s="243"/>
      <c r="S2" s="243"/>
      <c r="T2" s="243"/>
    </row>
    <row r="3" spans="1:20" s="244" customFormat="1" ht="27" customHeight="1">
      <c r="A3" s="47"/>
      <c r="B3" s="268">
        <v>45200</v>
      </c>
      <c r="C3" s="269"/>
      <c r="D3" s="269"/>
      <c r="E3" s="270"/>
      <c r="F3" s="268">
        <v>45566</v>
      </c>
      <c r="G3" s="269"/>
      <c r="H3" s="269"/>
      <c r="I3" s="270"/>
      <c r="J3" s="48" t="s">
        <v>377</v>
      </c>
      <c r="K3" s="49"/>
      <c r="L3" s="268">
        <f>B3</f>
        <v>45200</v>
      </c>
      <c r="M3" s="269"/>
      <c r="N3" s="269"/>
      <c r="O3" s="270"/>
      <c r="P3" s="268">
        <f>F3</f>
        <v>45566</v>
      </c>
      <c r="Q3" s="269"/>
      <c r="R3" s="269"/>
      <c r="S3" s="270"/>
      <c r="T3" s="50" t="s">
        <v>377</v>
      </c>
    </row>
    <row r="4" spans="1:20" s="244" customFormat="1" ht="27" customHeight="1">
      <c r="A4" s="51" t="s">
        <v>378</v>
      </c>
      <c r="B4" s="271" t="s">
        <v>151</v>
      </c>
      <c r="C4" s="273" t="s">
        <v>379</v>
      </c>
      <c r="D4" s="274"/>
      <c r="E4" s="275"/>
      <c r="F4" s="271" t="s">
        <v>151</v>
      </c>
      <c r="G4" s="273" t="s">
        <v>379</v>
      </c>
      <c r="H4" s="274"/>
      <c r="I4" s="275"/>
      <c r="J4" s="52" t="s">
        <v>152</v>
      </c>
      <c r="K4" s="245" t="s">
        <v>378</v>
      </c>
      <c r="L4" s="271" t="s">
        <v>151</v>
      </c>
      <c r="M4" s="273" t="s">
        <v>379</v>
      </c>
      <c r="N4" s="274"/>
      <c r="O4" s="275"/>
      <c r="P4" s="271" t="s">
        <v>151</v>
      </c>
      <c r="Q4" s="273" t="s">
        <v>379</v>
      </c>
      <c r="R4" s="274"/>
      <c r="S4" s="275"/>
      <c r="T4" s="53" t="s">
        <v>152</v>
      </c>
    </row>
    <row r="5" spans="1:20" s="244" customFormat="1" ht="27" customHeight="1">
      <c r="A5" s="54"/>
      <c r="B5" s="272"/>
      <c r="C5" s="55" t="s">
        <v>380</v>
      </c>
      <c r="D5" s="55" t="s">
        <v>106</v>
      </c>
      <c r="E5" s="55" t="s">
        <v>107</v>
      </c>
      <c r="F5" s="272"/>
      <c r="G5" s="55" t="s">
        <v>380</v>
      </c>
      <c r="H5" s="55" t="s">
        <v>106</v>
      </c>
      <c r="I5" s="55" t="s">
        <v>107</v>
      </c>
      <c r="J5" s="56" t="s">
        <v>577</v>
      </c>
      <c r="K5" s="57"/>
      <c r="L5" s="272"/>
      <c r="M5" s="55" t="s">
        <v>380</v>
      </c>
      <c r="N5" s="55" t="s">
        <v>106</v>
      </c>
      <c r="O5" s="55" t="s">
        <v>107</v>
      </c>
      <c r="P5" s="272"/>
      <c r="Q5" s="55" t="s">
        <v>380</v>
      </c>
      <c r="R5" s="55" t="s">
        <v>106</v>
      </c>
      <c r="S5" s="55" t="s">
        <v>107</v>
      </c>
      <c r="T5" s="56" t="str">
        <f>J5</f>
        <v>R5～R6年</v>
      </c>
    </row>
    <row r="6" spans="1:20" ht="27" customHeight="1">
      <c r="A6" s="32" t="s">
        <v>381</v>
      </c>
      <c r="B6" s="186">
        <v>203397</v>
      </c>
      <c r="C6" s="185">
        <v>419910</v>
      </c>
      <c r="D6" s="185">
        <v>202864</v>
      </c>
      <c r="E6" s="185">
        <v>217046</v>
      </c>
      <c r="F6" s="186">
        <v>205003</v>
      </c>
      <c r="G6" s="185">
        <v>417868</v>
      </c>
      <c r="H6" s="185">
        <v>201913</v>
      </c>
      <c r="I6" s="185">
        <v>215955</v>
      </c>
      <c r="J6" s="187">
        <f t="shared" ref="J6:J16" si="0">G6-C6</f>
        <v>-2042</v>
      </c>
      <c r="K6" s="245" t="s">
        <v>382</v>
      </c>
      <c r="L6" s="80">
        <v>6457</v>
      </c>
      <c r="M6" s="30">
        <v>15683</v>
      </c>
      <c r="N6" s="30">
        <v>7577</v>
      </c>
      <c r="O6" s="30">
        <v>8106</v>
      </c>
      <c r="P6" s="80">
        <v>6580</v>
      </c>
      <c r="Q6" s="30">
        <v>15824</v>
      </c>
      <c r="R6" s="30">
        <v>7666</v>
      </c>
      <c r="S6" s="30">
        <v>8158</v>
      </c>
      <c r="T6" s="93">
        <f t="shared" ref="T6:T30" si="1">Q6-M6</f>
        <v>141</v>
      </c>
    </row>
    <row r="7" spans="1:20" ht="27" customHeight="1">
      <c r="A7" s="58" t="s">
        <v>558</v>
      </c>
      <c r="B7" s="80">
        <v>9757</v>
      </c>
      <c r="C7" s="30">
        <v>17613</v>
      </c>
      <c r="D7" s="30">
        <v>8388</v>
      </c>
      <c r="E7" s="30">
        <v>9225</v>
      </c>
      <c r="F7" s="80">
        <v>9957</v>
      </c>
      <c r="G7" s="30">
        <v>17705</v>
      </c>
      <c r="H7" s="30">
        <v>8441</v>
      </c>
      <c r="I7" s="30">
        <v>9264</v>
      </c>
      <c r="J7" s="94">
        <f t="shared" si="0"/>
        <v>92</v>
      </c>
      <c r="K7" s="245" t="s">
        <v>383</v>
      </c>
      <c r="L7" s="80">
        <v>1973</v>
      </c>
      <c r="M7" s="30">
        <v>4500</v>
      </c>
      <c r="N7" s="30">
        <v>2195</v>
      </c>
      <c r="O7" s="30">
        <v>2305</v>
      </c>
      <c r="P7" s="80">
        <v>1970</v>
      </c>
      <c r="Q7" s="30">
        <v>4484</v>
      </c>
      <c r="R7" s="30">
        <v>2192</v>
      </c>
      <c r="S7" s="30">
        <v>2292</v>
      </c>
      <c r="T7" s="93">
        <f t="shared" si="1"/>
        <v>-16</v>
      </c>
    </row>
    <row r="8" spans="1:20" ht="27" customHeight="1">
      <c r="A8" s="51" t="s">
        <v>384</v>
      </c>
      <c r="B8" s="80">
        <v>7683</v>
      </c>
      <c r="C8" s="30">
        <v>14106</v>
      </c>
      <c r="D8" s="30">
        <v>6819</v>
      </c>
      <c r="E8" s="30">
        <v>7287</v>
      </c>
      <c r="F8" s="80">
        <v>7649</v>
      </c>
      <c r="G8" s="30">
        <v>13959</v>
      </c>
      <c r="H8" s="30">
        <v>6714</v>
      </c>
      <c r="I8" s="30">
        <v>7245</v>
      </c>
      <c r="J8" s="95">
        <f t="shared" si="0"/>
        <v>-147</v>
      </c>
      <c r="K8" s="245" t="s">
        <v>385</v>
      </c>
      <c r="L8" s="80">
        <v>4840</v>
      </c>
      <c r="M8" s="30">
        <v>11160</v>
      </c>
      <c r="N8" s="30">
        <v>5341</v>
      </c>
      <c r="O8" s="30">
        <v>5819</v>
      </c>
      <c r="P8" s="80">
        <v>4918</v>
      </c>
      <c r="Q8" s="30">
        <v>11227</v>
      </c>
      <c r="R8" s="30">
        <v>5363</v>
      </c>
      <c r="S8" s="30">
        <v>5864</v>
      </c>
      <c r="T8" s="93">
        <f t="shared" si="1"/>
        <v>67</v>
      </c>
    </row>
    <row r="9" spans="1:20" ht="27" customHeight="1">
      <c r="A9" s="51" t="s">
        <v>386</v>
      </c>
      <c r="B9" s="80">
        <v>8204</v>
      </c>
      <c r="C9" s="30">
        <v>16851</v>
      </c>
      <c r="D9" s="30">
        <v>7975</v>
      </c>
      <c r="E9" s="30">
        <v>8876</v>
      </c>
      <c r="F9" s="80">
        <v>8286</v>
      </c>
      <c r="G9" s="30">
        <v>16854</v>
      </c>
      <c r="H9" s="30">
        <v>7971</v>
      </c>
      <c r="I9" s="30">
        <v>8883</v>
      </c>
      <c r="J9" s="95">
        <f t="shared" si="0"/>
        <v>3</v>
      </c>
      <c r="K9" s="245" t="s">
        <v>387</v>
      </c>
      <c r="L9" s="80">
        <v>3635</v>
      </c>
      <c r="M9" s="30">
        <v>8617</v>
      </c>
      <c r="N9" s="30">
        <v>4208</v>
      </c>
      <c r="O9" s="30">
        <v>4409</v>
      </c>
      <c r="P9" s="80">
        <v>3642</v>
      </c>
      <c r="Q9" s="30">
        <v>8574</v>
      </c>
      <c r="R9" s="30">
        <v>4198</v>
      </c>
      <c r="S9" s="30">
        <v>4376</v>
      </c>
      <c r="T9" s="93">
        <f t="shared" si="1"/>
        <v>-43</v>
      </c>
    </row>
    <row r="10" spans="1:20" ht="27" customHeight="1">
      <c r="A10" s="51" t="s">
        <v>388</v>
      </c>
      <c r="B10" s="80">
        <v>4683</v>
      </c>
      <c r="C10" s="30">
        <v>8091</v>
      </c>
      <c r="D10" s="30">
        <v>3870</v>
      </c>
      <c r="E10" s="30">
        <v>4221</v>
      </c>
      <c r="F10" s="80">
        <v>4655</v>
      </c>
      <c r="G10" s="30">
        <v>7977</v>
      </c>
      <c r="H10" s="30">
        <v>3826</v>
      </c>
      <c r="I10" s="30">
        <v>4151</v>
      </c>
      <c r="J10" s="95">
        <f t="shared" si="0"/>
        <v>-114</v>
      </c>
      <c r="K10" s="245" t="s">
        <v>389</v>
      </c>
      <c r="L10" s="80">
        <v>5295</v>
      </c>
      <c r="M10" s="30">
        <v>10560</v>
      </c>
      <c r="N10" s="30">
        <v>5239</v>
      </c>
      <c r="O10" s="30">
        <v>5321</v>
      </c>
      <c r="P10" s="80">
        <v>5308</v>
      </c>
      <c r="Q10" s="30">
        <v>10485</v>
      </c>
      <c r="R10" s="30">
        <v>5197</v>
      </c>
      <c r="S10" s="30">
        <v>5288</v>
      </c>
      <c r="T10" s="93">
        <f t="shared" si="1"/>
        <v>-75</v>
      </c>
    </row>
    <row r="11" spans="1:20" ht="27" customHeight="1">
      <c r="A11" s="58" t="s">
        <v>559</v>
      </c>
      <c r="B11" s="80">
        <v>9372</v>
      </c>
      <c r="C11" s="30">
        <v>15698</v>
      </c>
      <c r="D11" s="30">
        <v>7669</v>
      </c>
      <c r="E11" s="30">
        <v>8029</v>
      </c>
      <c r="F11" s="80">
        <v>9454</v>
      </c>
      <c r="G11" s="30">
        <v>15636</v>
      </c>
      <c r="H11" s="30">
        <v>7664</v>
      </c>
      <c r="I11" s="30">
        <v>7972</v>
      </c>
      <c r="J11" s="95">
        <f t="shared" si="0"/>
        <v>-62</v>
      </c>
      <c r="K11" s="245" t="s">
        <v>390</v>
      </c>
      <c r="L11" s="80">
        <v>2522</v>
      </c>
      <c r="M11" s="30">
        <v>5569</v>
      </c>
      <c r="N11" s="30">
        <v>2735</v>
      </c>
      <c r="O11" s="30">
        <v>2834</v>
      </c>
      <c r="P11" s="80">
        <v>2538</v>
      </c>
      <c r="Q11" s="30">
        <v>5573</v>
      </c>
      <c r="R11" s="30">
        <v>2737</v>
      </c>
      <c r="S11" s="30">
        <v>2836</v>
      </c>
      <c r="T11" s="93">
        <f t="shared" si="1"/>
        <v>4</v>
      </c>
    </row>
    <row r="12" spans="1:20" ht="27" customHeight="1">
      <c r="A12" s="51" t="s">
        <v>391</v>
      </c>
      <c r="B12" s="80">
        <v>6202</v>
      </c>
      <c r="C12" s="30">
        <v>9362</v>
      </c>
      <c r="D12" s="30">
        <v>4673</v>
      </c>
      <c r="E12" s="30">
        <v>4689</v>
      </c>
      <c r="F12" s="80">
        <v>6220</v>
      </c>
      <c r="G12" s="30">
        <v>9304</v>
      </c>
      <c r="H12" s="30">
        <v>4653</v>
      </c>
      <c r="I12" s="30">
        <v>4651</v>
      </c>
      <c r="J12" s="95">
        <f t="shared" si="0"/>
        <v>-58</v>
      </c>
      <c r="K12" s="245" t="s">
        <v>392</v>
      </c>
      <c r="L12" s="80">
        <v>2447</v>
      </c>
      <c r="M12" s="30">
        <v>5074</v>
      </c>
      <c r="N12" s="30">
        <v>2457</v>
      </c>
      <c r="O12" s="30">
        <v>2617</v>
      </c>
      <c r="P12" s="80">
        <v>2410</v>
      </c>
      <c r="Q12" s="30">
        <v>4930</v>
      </c>
      <c r="R12" s="30">
        <v>2389</v>
      </c>
      <c r="S12" s="30">
        <v>2541</v>
      </c>
      <c r="T12" s="93">
        <f t="shared" si="1"/>
        <v>-144</v>
      </c>
    </row>
    <row r="13" spans="1:20" ht="27" customHeight="1">
      <c r="A13" s="51" t="s">
        <v>393</v>
      </c>
      <c r="B13" s="80">
        <v>6209</v>
      </c>
      <c r="C13" s="30">
        <v>13223</v>
      </c>
      <c r="D13" s="30">
        <v>6386</v>
      </c>
      <c r="E13" s="30">
        <v>6837</v>
      </c>
      <c r="F13" s="80">
        <v>6184</v>
      </c>
      <c r="G13" s="30">
        <v>12976</v>
      </c>
      <c r="H13" s="30">
        <v>6250</v>
      </c>
      <c r="I13" s="30">
        <v>6726</v>
      </c>
      <c r="J13" s="95">
        <f t="shared" si="0"/>
        <v>-247</v>
      </c>
      <c r="K13" s="245" t="s">
        <v>394</v>
      </c>
      <c r="L13" s="80">
        <v>85</v>
      </c>
      <c r="M13" s="30">
        <v>124</v>
      </c>
      <c r="N13" s="30">
        <v>61</v>
      </c>
      <c r="O13" s="30">
        <v>63</v>
      </c>
      <c r="P13" s="80">
        <v>84</v>
      </c>
      <c r="Q13" s="30">
        <v>118</v>
      </c>
      <c r="R13" s="30">
        <v>58</v>
      </c>
      <c r="S13" s="30">
        <v>60</v>
      </c>
      <c r="T13" s="93">
        <f t="shared" si="1"/>
        <v>-6</v>
      </c>
    </row>
    <row r="14" spans="1:20" ht="27" customHeight="1">
      <c r="A14" s="51" t="s">
        <v>395</v>
      </c>
      <c r="B14" s="80">
        <v>6786</v>
      </c>
      <c r="C14" s="30">
        <v>14744</v>
      </c>
      <c r="D14" s="30">
        <v>7008</v>
      </c>
      <c r="E14" s="30">
        <v>7736</v>
      </c>
      <c r="F14" s="80">
        <v>6901</v>
      </c>
      <c r="G14" s="30">
        <v>14793</v>
      </c>
      <c r="H14" s="30">
        <v>7026</v>
      </c>
      <c r="I14" s="30">
        <v>7767</v>
      </c>
      <c r="J14" s="95">
        <f t="shared" si="0"/>
        <v>49</v>
      </c>
      <c r="K14" s="245" t="s">
        <v>396</v>
      </c>
      <c r="L14" s="80">
        <v>93</v>
      </c>
      <c r="M14" s="30">
        <v>144</v>
      </c>
      <c r="N14" s="30">
        <v>67</v>
      </c>
      <c r="O14" s="30">
        <v>77</v>
      </c>
      <c r="P14" s="80">
        <v>97</v>
      </c>
      <c r="Q14" s="30">
        <v>146</v>
      </c>
      <c r="R14" s="30">
        <v>69</v>
      </c>
      <c r="S14" s="30">
        <v>77</v>
      </c>
      <c r="T14" s="93">
        <f t="shared" si="1"/>
        <v>2</v>
      </c>
    </row>
    <row r="15" spans="1:20" ht="27" customHeight="1">
      <c r="A15" s="51" t="s">
        <v>397</v>
      </c>
      <c r="B15" s="80">
        <v>5749</v>
      </c>
      <c r="C15" s="30">
        <v>12915</v>
      </c>
      <c r="D15" s="30">
        <v>6282</v>
      </c>
      <c r="E15" s="30">
        <v>6633</v>
      </c>
      <c r="F15" s="80">
        <v>5881</v>
      </c>
      <c r="G15" s="30">
        <v>13056</v>
      </c>
      <c r="H15" s="30">
        <v>6335</v>
      </c>
      <c r="I15" s="30">
        <v>6721</v>
      </c>
      <c r="J15" s="95">
        <f t="shared" si="0"/>
        <v>141</v>
      </c>
      <c r="K15" s="245" t="s">
        <v>398</v>
      </c>
      <c r="L15" s="80">
        <v>4546</v>
      </c>
      <c r="M15" s="30">
        <v>9833</v>
      </c>
      <c r="N15" s="30">
        <v>4745</v>
      </c>
      <c r="O15" s="30">
        <v>5088</v>
      </c>
      <c r="P15" s="80">
        <v>4576</v>
      </c>
      <c r="Q15" s="30">
        <v>9706</v>
      </c>
      <c r="R15" s="30">
        <v>4702</v>
      </c>
      <c r="S15" s="30">
        <v>5004</v>
      </c>
      <c r="T15" s="93">
        <f t="shared" si="1"/>
        <v>-127</v>
      </c>
    </row>
    <row r="16" spans="1:20" ht="27" customHeight="1">
      <c r="A16" s="51" t="s">
        <v>399</v>
      </c>
      <c r="B16" s="80">
        <v>4574</v>
      </c>
      <c r="C16" s="30">
        <v>9233</v>
      </c>
      <c r="D16" s="30">
        <v>4371</v>
      </c>
      <c r="E16" s="30">
        <v>4862</v>
      </c>
      <c r="F16" s="80">
        <v>4654</v>
      </c>
      <c r="G16" s="30">
        <v>9274</v>
      </c>
      <c r="H16" s="30">
        <v>4402</v>
      </c>
      <c r="I16" s="30">
        <v>4872</v>
      </c>
      <c r="J16" s="95">
        <f t="shared" si="0"/>
        <v>41</v>
      </c>
      <c r="K16" s="245" t="s">
        <v>560</v>
      </c>
      <c r="L16" s="80">
        <v>3918</v>
      </c>
      <c r="M16" s="30">
        <v>8806</v>
      </c>
      <c r="N16" s="30">
        <v>4258</v>
      </c>
      <c r="O16" s="30">
        <v>4548</v>
      </c>
      <c r="P16" s="80">
        <v>3947</v>
      </c>
      <c r="Q16" s="30">
        <v>8734</v>
      </c>
      <c r="R16" s="30">
        <v>4233</v>
      </c>
      <c r="S16" s="30">
        <v>4501</v>
      </c>
      <c r="T16" s="93">
        <f t="shared" si="1"/>
        <v>-72</v>
      </c>
    </row>
    <row r="17" spans="1:20" ht="27" customHeight="1">
      <c r="A17" s="51" t="s">
        <v>400</v>
      </c>
      <c r="B17" s="80">
        <v>4314</v>
      </c>
      <c r="C17" s="30">
        <v>8497</v>
      </c>
      <c r="D17" s="30">
        <v>4107</v>
      </c>
      <c r="E17" s="30">
        <v>4390</v>
      </c>
      <c r="F17" s="80">
        <v>4312</v>
      </c>
      <c r="G17" s="30">
        <v>8408</v>
      </c>
      <c r="H17" s="30">
        <v>4065</v>
      </c>
      <c r="I17" s="30">
        <v>4343</v>
      </c>
      <c r="J17" s="95">
        <f>G17-C17</f>
        <v>-89</v>
      </c>
      <c r="K17" s="245" t="s">
        <v>401</v>
      </c>
      <c r="L17" s="80">
        <v>1002</v>
      </c>
      <c r="M17" s="30">
        <v>2087</v>
      </c>
      <c r="N17" s="30">
        <v>1008</v>
      </c>
      <c r="O17" s="30">
        <v>1079</v>
      </c>
      <c r="P17" s="80">
        <v>999</v>
      </c>
      <c r="Q17" s="30">
        <v>2025</v>
      </c>
      <c r="R17" s="30">
        <v>981</v>
      </c>
      <c r="S17" s="30">
        <v>1044</v>
      </c>
      <c r="T17" s="93">
        <f t="shared" si="1"/>
        <v>-62</v>
      </c>
    </row>
    <row r="18" spans="1:20" ht="27" customHeight="1">
      <c r="A18" s="51" t="s">
        <v>402</v>
      </c>
      <c r="B18" s="80">
        <v>4668</v>
      </c>
      <c r="C18" s="30">
        <v>10236</v>
      </c>
      <c r="D18" s="30">
        <v>4887</v>
      </c>
      <c r="E18" s="30">
        <v>5349</v>
      </c>
      <c r="F18" s="80">
        <v>4664</v>
      </c>
      <c r="G18" s="30">
        <v>10121</v>
      </c>
      <c r="H18" s="30">
        <v>4834</v>
      </c>
      <c r="I18" s="30">
        <v>5287</v>
      </c>
      <c r="J18" s="95">
        <f>G18-C18</f>
        <v>-115</v>
      </c>
      <c r="K18" s="248" t="s">
        <v>403</v>
      </c>
      <c r="L18" s="80">
        <v>491</v>
      </c>
      <c r="M18" s="30">
        <v>954</v>
      </c>
      <c r="N18" s="30">
        <v>483</v>
      </c>
      <c r="O18" s="30">
        <v>471</v>
      </c>
      <c r="P18" s="80">
        <v>491</v>
      </c>
      <c r="Q18" s="30">
        <v>931</v>
      </c>
      <c r="R18" s="30">
        <v>474</v>
      </c>
      <c r="S18" s="30">
        <v>457</v>
      </c>
      <c r="T18" s="93">
        <f t="shared" si="1"/>
        <v>-23</v>
      </c>
    </row>
    <row r="19" spans="1:20" ht="27" customHeight="1">
      <c r="A19" s="51" t="s">
        <v>404</v>
      </c>
      <c r="B19" s="80">
        <v>5519</v>
      </c>
      <c r="C19" s="30">
        <v>11226</v>
      </c>
      <c r="D19" s="30">
        <v>5214</v>
      </c>
      <c r="E19" s="30">
        <v>6012</v>
      </c>
      <c r="F19" s="80">
        <v>5492</v>
      </c>
      <c r="G19" s="30">
        <v>11023</v>
      </c>
      <c r="H19" s="30">
        <v>5106</v>
      </c>
      <c r="I19" s="30">
        <v>5917</v>
      </c>
      <c r="J19" s="95">
        <f t="shared" ref="J19:J30" si="2">G19-C19</f>
        <v>-203</v>
      </c>
      <c r="K19" s="245" t="s">
        <v>561</v>
      </c>
      <c r="L19" s="80">
        <v>1190</v>
      </c>
      <c r="M19" s="30">
        <v>2218</v>
      </c>
      <c r="N19" s="30">
        <v>1056</v>
      </c>
      <c r="O19" s="30">
        <v>1162</v>
      </c>
      <c r="P19" s="80">
        <v>1176</v>
      </c>
      <c r="Q19" s="30">
        <v>2144</v>
      </c>
      <c r="R19" s="30">
        <v>1023</v>
      </c>
      <c r="S19" s="30">
        <v>1121</v>
      </c>
      <c r="T19" s="93">
        <f t="shared" si="1"/>
        <v>-74</v>
      </c>
    </row>
    <row r="20" spans="1:20" ht="27" customHeight="1">
      <c r="A20" s="51" t="s">
        <v>405</v>
      </c>
      <c r="B20" s="80">
        <v>4691</v>
      </c>
      <c r="C20" s="30">
        <v>10524</v>
      </c>
      <c r="D20" s="30">
        <v>5227</v>
      </c>
      <c r="E20" s="30">
        <v>5297</v>
      </c>
      <c r="F20" s="80">
        <v>4785</v>
      </c>
      <c r="G20" s="30">
        <v>10629</v>
      </c>
      <c r="H20" s="30">
        <v>5272</v>
      </c>
      <c r="I20" s="30">
        <v>5357</v>
      </c>
      <c r="J20" s="95">
        <f t="shared" si="2"/>
        <v>105</v>
      </c>
      <c r="K20" s="245" t="s">
        <v>406</v>
      </c>
      <c r="L20" s="80">
        <v>3118</v>
      </c>
      <c r="M20" s="30">
        <v>6898</v>
      </c>
      <c r="N20" s="30">
        <v>3453</v>
      </c>
      <c r="O20" s="30">
        <v>3445</v>
      </c>
      <c r="P20" s="80">
        <v>3152</v>
      </c>
      <c r="Q20" s="30">
        <v>6817</v>
      </c>
      <c r="R20" s="30">
        <v>3426</v>
      </c>
      <c r="S20" s="30">
        <v>3391</v>
      </c>
      <c r="T20" s="93">
        <f t="shared" si="1"/>
        <v>-81</v>
      </c>
    </row>
    <row r="21" spans="1:20" ht="27" customHeight="1">
      <c r="A21" s="51" t="s">
        <v>407</v>
      </c>
      <c r="B21" s="80">
        <v>4290</v>
      </c>
      <c r="C21" s="30">
        <v>8450</v>
      </c>
      <c r="D21" s="30">
        <v>4110</v>
      </c>
      <c r="E21" s="30">
        <v>4340</v>
      </c>
      <c r="F21" s="80">
        <v>4308</v>
      </c>
      <c r="G21" s="30">
        <v>8362</v>
      </c>
      <c r="H21" s="30">
        <v>4034</v>
      </c>
      <c r="I21" s="30">
        <v>4328</v>
      </c>
      <c r="J21" s="95">
        <f t="shared" si="2"/>
        <v>-88</v>
      </c>
      <c r="K21" s="249" t="s">
        <v>562</v>
      </c>
      <c r="L21" s="80">
        <v>3295</v>
      </c>
      <c r="M21" s="30">
        <v>7346</v>
      </c>
      <c r="N21" s="30">
        <v>3587</v>
      </c>
      <c r="O21" s="30">
        <v>3759</v>
      </c>
      <c r="P21" s="80">
        <v>3319</v>
      </c>
      <c r="Q21" s="30">
        <v>7340</v>
      </c>
      <c r="R21" s="30">
        <v>3570</v>
      </c>
      <c r="S21" s="30">
        <v>3770</v>
      </c>
      <c r="T21" s="93">
        <f t="shared" si="1"/>
        <v>-6</v>
      </c>
    </row>
    <row r="22" spans="1:20" ht="27" customHeight="1">
      <c r="A22" s="51" t="s">
        <v>408</v>
      </c>
      <c r="B22" s="80">
        <v>1276</v>
      </c>
      <c r="C22" s="30">
        <v>2686</v>
      </c>
      <c r="D22" s="30">
        <v>1283</v>
      </c>
      <c r="E22" s="30">
        <v>1403</v>
      </c>
      <c r="F22" s="80">
        <v>1293</v>
      </c>
      <c r="G22" s="30">
        <v>2678</v>
      </c>
      <c r="H22" s="30">
        <v>1285</v>
      </c>
      <c r="I22" s="30">
        <v>1393</v>
      </c>
      <c r="J22" s="95">
        <f t="shared" si="2"/>
        <v>-8</v>
      </c>
      <c r="K22" s="249" t="s">
        <v>563</v>
      </c>
      <c r="L22" s="80">
        <v>3764</v>
      </c>
      <c r="M22" s="30">
        <v>7930</v>
      </c>
      <c r="N22" s="30">
        <v>3826</v>
      </c>
      <c r="O22" s="30">
        <v>4104</v>
      </c>
      <c r="P22" s="80">
        <v>3776</v>
      </c>
      <c r="Q22" s="30">
        <v>7800</v>
      </c>
      <c r="R22" s="30">
        <v>3774</v>
      </c>
      <c r="S22" s="30">
        <v>4026</v>
      </c>
      <c r="T22" s="93">
        <f t="shared" si="1"/>
        <v>-130</v>
      </c>
    </row>
    <row r="23" spans="1:20" ht="27" customHeight="1">
      <c r="A23" s="51" t="s">
        <v>409</v>
      </c>
      <c r="B23" s="80">
        <v>3923</v>
      </c>
      <c r="C23" s="30">
        <v>7420</v>
      </c>
      <c r="D23" s="30">
        <v>3515</v>
      </c>
      <c r="E23" s="30">
        <v>3905</v>
      </c>
      <c r="F23" s="80">
        <v>3893</v>
      </c>
      <c r="G23" s="30">
        <v>7246</v>
      </c>
      <c r="H23" s="30">
        <v>3419</v>
      </c>
      <c r="I23" s="30">
        <v>3827</v>
      </c>
      <c r="J23" s="95">
        <f t="shared" si="2"/>
        <v>-174</v>
      </c>
      <c r="K23" s="249" t="s">
        <v>564</v>
      </c>
      <c r="L23" s="80">
        <v>3224</v>
      </c>
      <c r="M23" s="30">
        <v>6896</v>
      </c>
      <c r="N23" s="30">
        <v>3355</v>
      </c>
      <c r="O23" s="30">
        <v>3541</v>
      </c>
      <c r="P23" s="80">
        <v>3236</v>
      </c>
      <c r="Q23" s="30">
        <v>6772</v>
      </c>
      <c r="R23" s="30">
        <v>3302</v>
      </c>
      <c r="S23" s="30">
        <v>3470</v>
      </c>
      <c r="T23" s="93">
        <f t="shared" si="1"/>
        <v>-124</v>
      </c>
    </row>
    <row r="24" spans="1:20" ht="27" customHeight="1">
      <c r="A24" s="51" t="s">
        <v>410</v>
      </c>
      <c r="B24" s="80">
        <v>2014</v>
      </c>
      <c r="C24" s="30">
        <v>4008</v>
      </c>
      <c r="D24" s="30">
        <v>1936</v>
      </c>
      <c r="E24" s="30">
        <v>2072</v>
      </c>
      <c r="F24" s="80">
        <v>2024</v>
      </c>
      <c r="G24" s="30">
        <v>3939</v>
      </c>
      <c r="H24" s="30">
        <v>1899</v>
      </c>
      <c r="I24" s="30">
        <v>2040</v>
      </c>
      <c r="J24" s="95">
        <f t="shared" si="2"/>
        <v>-69</v>
      </c>
      <c r="K24" s="249" t="s">
        <v>67</v>
      </c>
      <c r="L24" s="80">
        <v>5537</v>
      </c>
      <c r="M24" s="30">
        <v>12303</v>
      </c>
      <c r="N24" s="30">
        <v>5968</v>
      </c>
      <c r="O24" s="30">
        <v>6335</v>
      </c>
      <c r="P24" s="80">
        <v>5556</v>
      </c>
      <c r="Q24" s="30">
        <v>12158</v>
      </c>
      <c r="R24" s="30">
        <v>5920</v>
      </c>
      <c r="S24" s="30">
        <v>6238</v>
      </c>
      <c r="T24" s="93">
        <f t="shared" si="1"/>
        <v>-145</v>
      </c>
    </row>
    <row r="25" spans="1:20" ht="27" customHeight="1">
      <c r="A25" s="51" t="s">
        <v>411</v>
      </c>
      <c r="B25" s="80">
        <v>5558</v>
      </c>
      <c r="C25" s="30">
        <v>10797</v>
      </c>
      <c r="D25" s="30">
        <v>5066</v>
      </c>
      <c r="E25" s="30">
        <v>5731</v>
      </c>
      <c r="F25" s="80">
        <v>5662</v>
      </c>
      <c r="G25" s="30">
        <v>10845</v>
      </c>
      <c r="H25" s="30">
        <v>5124</v>
      </c>
      <c r="I25" s="30">
        <v>5721</v>
      </c>
      <c r="J25" s="95">
        <f t="shared" si="2"/>
        <v>48</v>
      </c>
      <c r="K25" s="249" t="s">
        <v>73</v>
      </c>
      <c r="L25" s="80">
        <v>5240</v>
      </c>
      <c r="M25" s="30">
        <v>12135</v>
      </c>
      <c r="N25" s="30">
        <v>5872</v>
      </c>
      <c r="O25" s="30">
        <v>6263</v>
      </c>
      <c r="P25" s="80">
        <v>5322</v>
      </c>
      <c r="Q25" s="30">
        <v>12056</v>
      </c>
      <c r="R25" s="30">
        <v>5834</v>
      </c>
      <c r="S25" s="30">
        <v>6222</v>
      </c>
      <c r="T25" s="93">
        <f t="shared" si="1"/>
        <v>-79</v>
      </c>
    </row>
    <row r="26" spans="1:20" ht="27" customHeight="1">
      <c r="A26" s="51" t="s">
        <v>412</v>
      </c>
      <c r="B26" s="80">
        <v>6529</v>
      </c>
      <c r="C26" s="30">
        <v>14615</v>
      </c>
      <c r="D26" s="30">
        <v>7259</v>
      </c>
      <c r="E26" s="30">
        <v>7356</v>
      </c>
      <c r="F26" s="80">
        <v>6632</v>
      </c>
      <c r="G26" s="30">
        <v>14726</v>
      </c>
      <c r="H26" s="30">
        <v>7305</v>
      </c>
      <c r="I26" s="30">
        <v>7421</v>
      </c>
      <c r="J26" s="95">
        <f t="shared" si="2"/>
        <v>111</v>
      </c>
      <c r="K26" s="249" t="s">
        <v>565</v>
      </c>
      <c r="L26" s="80">
        <v>2162</v>
      </c>
      <c r="M26" s="30">
        <v>4514</v>
      </c>
      <c r="N26" s="30">
        <v>2162</v>
      </c>
      <c r="O26" s="30">
        <v>2352</v>
      </c>
      <c r="P26" s="80">
        <v>2154</v>
      </c>
      <c r="Q26" s="30">
        <v>4392</v>
      </c>
      <c r="R26" s="30">
        <v>2086</v>
      </c>
      <c r="S26" s="30">
        <v>2306</v>
      </c>
      <c r="T26" s="93">
        <f t="shared" si="1"/>
        <v>-122</v>
      </c>
    </row>
    <row r="27" spans="1:20" ht="27" customHeight="1">
      <c r="A27" s="51" t="s">
        <v>413</v>
      </c>
      <c r="B27" s="80">
        <v>2326</v>
      </c>
      <c r="C27" s="30">
        <v>5714</v>
      </c>
      <c r="D27" s="30">
        <v>2894</v>
      </c>
      <c r="E27" s="30">
        <v>2820</v>
      </c>
      <c r="F27" s="80">
        <v>2346</v>
      </c>
      <c r="G27" s="30">
        <v>5757</v>
      </c>
      <c r="H27" s="30">
        <v>2900</v>
      </c>
      <c r="I27" s="30">
        <v>2857</v>
      </c>
      <c r="J27" s="95">
        <f t="shared" si="2"/>
        <v>43</v>
      </c>
      <c r="K27" s="249" t="s">
        <v>414</v>
      </c>
      <c r="L27" s="80">
        <v>33</v>
      </c>
      <c r="M27" s="30">
        <v>38</v>
      </c>
      <c r="N27" s="30">
        <v>23</v>
      </c>
      <c r="O27" s="30">
        <v>15</v>
      </c>
      <c r="P27" s="80">
        <v>27</v>
      </c>
      <c r="Q27" s="30">
        <v>31</v>
      </c>
      <c r="R27" s="30">
        <v>19</v>
      </c>
      <c r="S27" s="30">
        <v>12</v>
      </c>
      <c r="T27" s="93">
        <f t="shared" si="1"/>
        <v>-7</v>
      </c>
    </row>
    <row r="28" spans="1:20" ht="27" customHeight="1">
      <c r="A28" s="51" t="s">
        <v>415</v>
      </c>
      <c r="B28" s="80">
        <v>4421</v>
      </c>
      <c r="C28" s="30">
        <v>9337</v>
      </c>
      <c r="D28" s="30">
        <v>4496</v>
      </c>
      <c r="E28" s="30">
        <v>4841</v>
      </c>
      <c r="F28" s="80">
        <v>4475</v>
      </c>
      <c r="G28" s="30">
        <v>9441</v>
      </c>
      <c r="H28" s="30">
        <v>4536</v>
      </c>
      <c r="I28" s="30">
        <v>4905</v>
      </c>
      <c r="J28" s="95">
        <f t="shared" si="2"/>
        <v>104</v>
      </c>
      <c r="K28" s="249" t="s">
        <v>566</v>
      </c>
      <c r="L28" s="80">
        <v>2436</v>
      </c>
      <c r="M28" s="30">
        <v>5265</v>
      </c>
      <c r="N28" s="30">
        <v>2553</v>
      </c>
      <c r="O28" s="30">
        <v>2712</v>
      </c>
      <c r="P28" s="80">
        <v>2504</v>
      </c>
      <c r="Q28" s="30">
        <v>5253</v>
      </c>
      <c r="R28" s="30">
        <v>2576</v>
      </c>
      <c r="S28" s="30">
        <v>2677</v>
      </c>
      <c r="T28" s="93">
        <f t="shared" si="1"/>
        <v>-12</v>
      </c>
    </row>
    <row r="29" spans="1:20" ht="27" customHeight="1">
      <c r="A29" s="51" t="s">
        <v>416</v>
      </c>
      <c r="B29" s="80">
        <v>4913</v>
      </c>
      <c r="C29" s="30">
        <v>10027</v>
      </c>
      <c r="D29" s="30">
        <v>4964</v>
      </c>
      <c r="E29" s="30">
        <v>5063</v>
      </c>
      <c r="F29" s="80">
        <v>4993</v>
      </c>
      <c r="G29" s="30">
        <v>10036</v>
      </c>
      <c r="H29" s="30">
        <v>4967</v>
      </c>
      <c r="I29" s="30">
        <v>5069</v>
      </c>
      <c r="J29" s="95">
        <f t="shared" si="2"/>
        <v>9</v>
      </c>
      <c r="K29" s="249" t="s">
        <v>567</v>
      </c>
      <c r="L29" s="80">
        <v>3222</v>
      </c>
      <c r="M29" s="30">
        <v>7173</v>
      </c>
      <c r="N29" s="30">
        <v>3398</v>
      </c>
      <c r="O29" s="30">
        <v>3775</v>
      </c>
      <c r="P29" s="80">
        <v>3254</v>
      </c>
      <c r="Q29" s="30">
        <v>7112</v>
      </c>
      <c r="R29" s="30">
        <v>3365</v>
      </c>
      <c r="S29" s="30">
        <v>3747</v>
      </c>
      <c r="T29" s="93">
        <f t="shared" si="1"/>
        <v>-61</v>
      </c>
    </row>
    <row r="30" spans="1:20" ht="27" customHeight="1" thickBot="1">
      <c r="A30" s="59" t="s">
        <v>417</v>
      </c>
      <c r="B30" s="188">
        <v>7163</v>
      </c>
      <c r="C30" s="189">
        <v>14375</v>
      </c>
      <c r="D30" s="189">
        <v>6755</v>
      </c>
      <c r="E30" s="189">
        <v>7620</v>
      </c>
      <c r="F30" s="188">
        <v>7200</v>
      </c>
      <c r="G30" s="189">
        <v>14233</v>
      </c>
      <c r="H30" s="189">
        <v>6691</v>
      </c>
      <c r="I30" s="189">
        <v>7542</v>
      </c>
      <c r="J30" s="96">
        <f t="shared" si="2"/>
        <v>-142</v>
      </c>
      <c r="K30" s="250" t="s">
        <v>568</v>
      </c>
      <c r="L30" s="188">
        <v>2048</v>
      </c>
      <c r="M30" s="189">
        <v>4335</v>
      </c>
      <c r="N30" s="189">
        <v>2083</v>
      </c>
      <c r="O30" s="189">
        <v>2252</v>
      </c>
      <c r="P30" s="188">
        <v>2047</v>
      </c>
      <c r="Q30" s="189">
        <v>4258</v>
      </c>
      <c r="R30" s="189">
        <v>2040</v>
      </c>
      <c r="S30" s="189">
        <v>2218</v>
      </c>
      <c r="T30" s="97">
        <f t="shared" si="1"/>
        <v>-77</v>
      </c>
    </row>
    <row r="31" spans="1:20" ht="18" customHeight="1">
      <c r="A31" s="246"/>
      <c r="B31" s="33"/>
      <c r="C31" s="33"/>
      <c r="D31" s="33"/>
      <c r="E31" s="33"/>
      <c r="F31" s="33"/>
      <c r="G31" s="33"/>
      <c r="H31" s="33"/>
      <c r="I31" s="33"/>
      <c r="J31" s="34"/>
      <c r="K31" s="251"/>
      <c r="L31" s="33"/>
      <c r="M31" s="33"/>
      <c r="N31" s="33"/>
      <c r="O31" s="33"/>
      <c r="P31" s="33"/>
      <c r="Q31" s="33"/>
      <c r="R31" s="33"/>
      <c r="S31" s="33"/>
      <c r="T31" s="35"/>
    </row>
    <row r="32" spans="1:20" ht="18" customHeight="1">
      <c r="A32" s="247"/>
      <c r="B32" s="30"/>
      <c r="C32" s="30"/>
      <c r="D32" s="30"/>
      <c r="E32" s="30"/>
      <c r="J32" s="36"/>
    </row>
    <row r="33" spans="1:1" ht="18" customHeight="1">
      <c r="A33" s="247"/>
    </row>
  </sheetData>
  <mergeCells count="12">
    <mergeCell ref="B3:E3"/>
    <mergeCell ref="F3:I3"/>
    <mergeCell ref="L3:O3"/>
    <mergeCell ref="P3:S3"/>
    <mergeCell ref="P4:P5"/>
    <mergeCell ref="Q4:S4"/>
    <mergeCell ref="B4:B5"/>
    <mergeCell ref="C4:E4"/>
    <mergeCell ref="F4:F5"/>
    <mergeCell ref="G4:I4"/>
    <mergeCell ref="L4:L5"/>
    <mergeCell ref="M4:O4"/>
  </mergeCells>
  <phoneticPr fontId="2"/>
  <hyperlinks>
    <hyperlink ref="J1" location="目次!A1" display="目次に戻る" xr:uid="{00000000-0004-0000-04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r:id="rId1"/>
  <headerFooter alignWithMargins="0">
    <oddFooter>&amp;C-&amp;P+14-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zoomScaleNormal="100" zoomScaleSheetLayoutView="100" workbookViewId="0">
      <selection activeCell="D3" sqref="D3"/>
    </sheetView>
  </sheetViews>
  <sheetFormatPr defaultColWidth="9" defaultRowHeight="13"/>
  <cols>
    <col min="1" max="1" width="14.33203125" style="22" customWidth="1"/>
    <col min="2" max="2" width="79.75" style="14" customWidth="1"/>
    <col min="3" max="3" width="11.58203125" style="14" customWidth="1"/>
    <col min="4" max="16384" width="9" style="14"/>
  </cols>
  <sheetData>
    <row r="1" spans="1:3" ht="36" customHeight="1" thickBot="1">
      <c r="A1" s="13" t="s">
        <v>102</v>
      </c>
      <c r="B1" s="13"/>
      <c r="C1" s="284" t="s">
        <v>418</v>
      </c>
    </row>
    <row r="2" spans="1:3" ht="24.75" customHeight="1">
      <c r="A2" s="15" t="s">
        <v>5</v>
      </c>
      <c r="B2" s="16" t="s">
        <v>6</v>
      </c>
    </row>
    <row r="3" spans="1:3" ht="86.25" customHeight="1">
      <c r="A3" s="27" t="s">
        <v>7</v>
      </c>
      <c r="B3" s="17" t="s">
        <v>8</v>
      </c>
    </row>
    <row r="4" spans="1:3" ht="66.75" customHeight="1">
      <c r="A4" s="27" t="s">
        <v>17</v>
      </c>
      <c r="B4" s="17" t="s">
        <v>18</v>
      </c>
    </row>
    <row r="5" spans="1:3" ht="67.5" customHeight="1">
      <c r="A5" s="27" t="s">
        <v>23</v>
      </c>
      <c r="B5" s="17" t="s">
        <v>24</v>
      </c>
    </row>
    <row r="6" spans="1:3" ht="68.25" customHeight="1">
      <c r="A6" s="27" t="s">
        <v>29</v>
      </c>
      <c r="B6" s="17" t="s">
        <v>30</v>
      </c>
    </row>
    <row r="7" spans="1:3" ht="96" customHeight="1">
      <c r="A7" s="27" t="s">
        <v>35</v>
      </c>
      <c r="B7" s="17" t="s">
        <v>36</v>
      </c>
    </row>
    <row r="8" spans="1:3" ht="40" customHeight="1">
      <c r="A8" s="27" t="s">
        <v>45</v>
      </c>
      <c r="B8" s="18" t="s">
        <v>46</v>
      </c>
    </row>
    <row r="9" spans="1:3" ht="40" customHeight="1">
      <c r="A9" s="27" t="s">
        <v>51</v>
      </c>
      <c r="B9" s="18" t="s">
        <v>52</v>
      </c>
    </row>
    <row r="10" spans="1:3" ht="40" customHeight="1">
      <c r="A10" s="27" t="s">
        <v>57</v>
      </c>
      <c r="B10" s="18" t="s">
        <v>58</v>
      </c>
    </row>
    <row r="11" spans="1:3" ht="40" customHeight="1">
      <c r="A11" s="27" t="s">
        <v>63</v>
      </c>
      <c r="B11" s="18" t="s">
        <v>64</v>
      </c>
    </row>
    <row r="12" spans="1:3" ht="40" customHeight="1">
      <c r="A12" s="27" t="s">
        <v>69</v>
      </c>
      <c r="B12" s="18" t="s">
        <v>70</v>
      </c>
    </row>
    <row r="13" spans="1:3" ht="40" customHeight="1">
      <c r="A13" s="27" t="s">
        <v>75</v>
      </c>
      <c r="B13" s="17" t="s">
        <v>70</v>
      </c>
    </row>
    <row r="14" spans="1:3" ht="40" customHeight="1">
      <c r="A14" s="27" t="s">
        <v>80</v>
      </c>
      <c r="B14" s="17" t="s">
        <v>70</v>
      </c>
    </row>
    <row r="15" spans="1:3" ht="40" customHeight="1">
      <c r="A15" s="27" t="s">
        <v>84</v>
      </c>
      <c r="B15" s="17" t="s">
        <v>85</v>
      </c>
    </row>
    <row r="16" spans="1:3" ht="40" customHeight="1">
      <c r="A16" s="27" t="s">
        <v>90</v>
      </c>
      <c r="B16" s="17" t="s">
        <v>91</v>
      </c>
    </row>
    <row r="17" spans="1:2" ht="40" customHeight="1">
      <c r="A17" s="27" t="s">
        <v>96</v>
      </c>
      <c r="B17" s="17" t="s">
        <v>97</v>
      </c>
    </row>
    <row r="18" spans="1:2" ht="40" customHeight="1">
      <c r="A18" s="27" t="s">
        <v>9</v>
      </c>
      <c r="B18" s="17" t="s">
        <v>10</v>
      </c>
    </row>
    <row r="19" spans="1:2" ht="40" customHeight="1">
      <c r="A19" s="27" t="s">
        <v>13</v>
      </c>
      <c r="B19" s="17" t="s">
        <v>14</v>
      </c>
    </row>
    <row r="20" spans="1:2" ht="40" customHeight="1">
      <c r="A20" s="27" t="s">
        <v>19</v>
      </c>
      <c r="B20" s="17" t="s">
        <v>20</v>
      </c>
    </row>
    <row r="21" spans="1:2" ht="40" customHeight="1">
      <c r="A21" s="27" t="s">
        <v>25</v>
      </c>
      <c r="B21" s="17" t="s">
        <v>26</v>
      </c>
    </row>
    <row r="22" spans="1:2" ht="40" customHeight="1">
      <c r="A22" s="27" t="s">
        <v>31</v>
      </c>
      <c r="B22" s="17" t="s">
        <v>32</v>
      </c>
    </row>
    <row r="23" spans="1:2" ht="40" customHeight="1">
      <c r="A23" s="27" t="s">
        <v>37</v>
      </c>
      <c r="B23" s="17" t="s">
        <v>38</v>
      </c>
    </row>
    <row r="24" spans="1:2" ht="40" customHeight="1">
      <c r="A24" s="27" t="s">
        <v>41</v>
      </c>
      <c r="B24" s="17" t="s">
        <v>42</v>
      </c>
    </row>
    <row r="25" spans="1:2" ht="40" customHeight="1">
      <c r="A25" s="27" t="s">
        <v>47</v>
      </c>
      <c r="B25" s="17" t="s">
        <v>48</v>
      </c>
    </row>
    <row r="26" spans="1:2" ht="40" customHeight="1">
      <c r="A26" s="27" t="s">
        <v>53</v>
      </c>
      <c r="B26" s="17" t="s">
        <v>54</v>
      </c>
    </row>
    <row r="27" spans="1:2" ht="40" customHeight="1">
      <c r="A27" s="27" t="s">
        <v>59</v>
      </c>
      <c r="B27" s="17" t="s">
        <v>60</v>
      </c>
    </row>
    <row r="28" spans="1:2" ht="40" customHeight="1">
      <c r="A28" s="27" t="s">
        <v>65</v>
      </c>
      <c r="B28" s="17" t="s">
        <v>66</v>
      </c>
    </row>
    <row r="29" spans="1:2" ht="40" customHeight="1">
      <c r="A29" s="27" t="s">
        <v>71</v>
      </c>
      <c r="B29" s="17" t="s">
        <v>72</v>
      </c>
    </row>
    <row r="30" spans="1:2" ht="40" customHeight="1">
      <c r="A30" s="27" t="s">
        <v>76</v>
      </c>
      <c r="B30" s="17" t="s">
        <v>77</v>
      </c>
    </row>
    <row r="31" spans="1:2" ht="40" customHeight="1">
      <c r="A31" s="27" t="s">
        <v>81</v>
      </c>
      <c r="B31" s="17" t="s">
        <v>82</v>
      </c>
    </row>
    <row r="32" spans="1:2" ht="40" customHeight="1">
      <c r="A32" s="27" t="s">
        <v>86</v>
      </c>
      <c r="B32" s="17" t="s">
        <v>87</v>
      </c>
    </row>
    <row r="33" spans="1:2" ht="40" customHeight="1">
      <c r="A33" s="27" t="s">
        <v>92</v>
      </c>
      <c r="B33" s="17" t="s">
        <v>93</v>
      </c>
    </row>
    <row r="34" spans="1:2" ht="40" customHeight="1">
      <c r="A34" s="27" t="s">
        <v>98</v>
      </c>
      <c r="B34" s="17" t="s">
        <v>99</v>
      </c>
    </row>
    <row r="35" spans="1:2" ht="40" customHeight="1">
      <c r="A35" s="27" t="s">
        <v>11</v>
      </c>
      <c r="B35" s="18" t="s">
        <v>12</v>
      </c>
    </row>
    <row r="36" spans="1:2" ht="40" customHeight="1">
      <c r="A36" s="27" t="s">
        <v>15</v>
      </c>
      <c r="B36" s="18" t="s">
        <v>16</v>
      </c>
    </row>
    <row r="37" spans="1:2" ht="40" customHeight="1">
      <c r="A37" s="27" t="s">
        <v>21</v>
      </c>
      <c r="B37" s="18" t="s">
        <v>22</v>
      </c>
    </row>
    <row r="38" spans="1:2" ht="40" customHeight="1">
      <c r="A38" s="27" t="s">
        <v>27</v>
      </c>
      <c r="B38" s="18" t="s">
        <v>28</v>
      </c>
    </row>
    <row r="39" spans="1:2" ht="40" customHeight="1">
      <c r="A39" s="27" t="s">
        <v>33</v>
      </c>
      <c r="B39" s="18" t="s">
        <v>34</v>
      </c>
    </row>
    <row r="40" spans="1:2" ht="44.25" customHeight="1">
      <c r="A40" s="27" t="s">
        <v>39</v>
      </c>
      <c r="B40" s="17" t="s">
        <v>40</v>
      </c>
    </row>
    <row r="41" spans="1:2" ht="40" customHeight="1">
      <c r="A41" s="27" t="s">
        <v>43</v>
      </c>
      <c r="B41" s="17" t="s">
        <v>44</v>
      </c>
    </row>
    <row r="42" spans="1:2" ht="40" customHeight="1">
      <c r="A42" s="27" t="s">
        <v>49</v>
      </c>
      <c r="B42" s="17" t="s">
        <v>50</v>
      </c>
    </row>
    <row r="43" spans="1:2" ht="40" customHeight="1">
      <c r="A43" s="27" t="s">
        <v>55</v>
      </c>
      <c r="B43" s="17" t="s">
        <v>56</v>
      </c>
    </row>
    <row r="44" spans="1:2" ht="47.25" customHeight="1">
      <c r="A44" s="27" t="s">
        <v>61</v>
      </c>
      <c r="B44" s="17" t="s">
        <v>62</v>
      </c>
    </row>
    <row r="45" spans="1:2" ht="40" customHeight="1">
      <c r="A45" s="27" t="s">
        <v>67</v>
      </c>
      <c r="B45" s="17" t="s">
        <v>68</v>
      </c>
    </row>
    <row r="46" spans="1:2" ht="40" customHeight="1">
      <c r="A46" s="27" t="s">
        <v>73</v>
      </c>
      <c r="B46" s="17" t="s">
        <v>74</v>
      </c>
    </row>
    <row r="47" spans="1:2" ht="40" customHeight="1">
      <c r="A47" s="27" t="s">
        <v>78</v>
      </c>
      <c r="B47" s="18" t="s">
        <v>79</v>
      </c>
    </row>
    <row r="48" spans="1:2" ht="40" customHeight="1">
      <c r="A48" s="27" t="s">
        <v>83</v>
      </c>
      <c r="B48" s="18" t="s">
        <v>79</v>
      </c>
    </row>
    <row r="49" spans="1:2" ht="40" customHeight="1">
      <c r="A49" s="27" t="s">
        <v>88</v>
      </c>
      <c r="B49" s="18" t="s">
        <v>89</v>
      </c>
    </row>
    <row r="50" spans="1:2" ht="40" customHeight="1">
      <c r="A50" s="27" t="s">
        <v>94</v>
      </c>
      <c r="B50" s="18" t="s">
        <v>95</v>
      </c>
    </row>
    <row r="51" spans="1:2" ht="40" customHeight="1" thickBot="1">
      <c r="A51" s="28" t="s">
        <v>100</v>
      </c>
      <c r="B51" s="19" t="s">
        <v>101</v>
      </c>
    </row>
    <row r="52" spans="1:2">
      <c r="A52" s="20"/>
      <c r="B52" s="21"/>
    </row>
  </sheetData>
  <phoneticPr fontId="6"/>
  <hyperlinks>
    <hyperlink ref="C1" location="目次!A1" display="目次に戻る" xr:uid="{00000000-0004-0000-0500-000000000000}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第1表</vt:lpstr>
      <vt:lpstr>第2表</vt:lpstr>
      <vt:lpstr>第3表</vt:lpstr>
      <vt:lpstr>第4表</vt:lpstr>
      <vt:lpstr>小学校区町名一覧</vt:lpstr>
      <vt:lpstr>小学校区町名一覧!Print_Area</vt:lpstr>
      <vt:lpstr>第1表!Print_Area</vt:lpstr>
      <vt:lpstr>第3表!Print_Area</vt:lpstr>
      <vt:lpstr>第4表!Print_Area</vt:lpstr>
      <vt:lpstr>小学校区町名一覧!Print_Titles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2024-10-23T01:12:44Z</dcterms:modified>
</cp:coreProperties>
</file>