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File01\学校教育課\（※新しい０１※）280401よりここ\04_学務係\2小12_遠距離通学\01_塩江スクールバス\R7 塩江スクールバス\★★★R7-R11_契約関係\プロポーザル\①業者募集\"/>
    </mc:Choice>
  </mc:AlternateContent>
  <xr:revisionPtr revIDLastSave="0" documentId="13_ncr:1_{6DA302C2-4399-40EB-ADAA-FC4213D9439A}" xr6:coauthVersionLast="47" xr6:coauthVersionMax="47" xr10:uidLastSave="{00000000-0000-0000-0000-000000000000}"/>
  <bookViews>
    <workbookView xWindow="-108" yWindow="-108" windowWidth="23256" windowHeight="12456" xr2:uid="{00000000-000D-0000-FFFF-FFFF00000000}"/>
  </bookViews>
  <sheets>
    <sheet name="【企画提案時提出】R7～企画提案に係る見積内訳" sheetId="32" r:id="rId1"/>
    <sheet name="見積内訳参考資料" sheetId="33" r:id="rId2"/>
  </sheets>
  <definedNames>
    <definedName name="_xlnm.Print_Area" localSheetId="0">'【企画提案時提出】R7～企画提案に係る見積内訳'!$A$1:$AY$128</definedName>
    <definedName name="_xlnm.Print_Area" localSheetId="1">見積内訳参考資料!$A$1:$AV$47</definedName>
    <definedName name="_xlnm.Print_Titles" localSheetId="0">'【企画提案時提出】R7～企画提案に係る見積内訳'!$1:$5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9" i="32" l="1"/>
  <c r="AP80" i="32" s="1"/>
  <c r="AW78" i="32" l="1"/>
  <c r="AB9" i="32" l="1"/>
  <c r="Q118" i="32" s="1"/>
  <c r="F42" i="33"/>
  <c r="F41" i="33"/>
  <c r="P29" i="33"/>
  <c r="P28" i="33"/>
  <c r="V29" i="33"/>
  <c r="AE29" i="33" s="1"/>
  <c r="AN29" i="33" s="1"/>
  <c r="V28" i="33"/>
  <c r="AE28" i="33" s="1"/>
  <c r="AN28" i="33" s="1"/>
  <c r="F29" i="33"/>
  <c r="AQ29" i="33" s="1"/>
  <c r="F28" i="33"/>
  <c r="P20" i="33"/>
  <c r="P46" i="33" s="1"/>
  <c r="P19" i="33"/>
  <c r="P45" i="33" s="1"/>
  <c r="K16" i="33"/>
  <c r="Q16" i="33" s="1"/>
  <c r="T29" i="33" s="1"/>
  <c r="K15" i="33"/>
  <c r="Q15" i="33" s="1"/>
  <c r="T28" i="33" s="1"/>
  <c r="AK16" i="33"/>
  <c r="AK15" i="33"/>
  <c r="AB16" i="33"/>
  <c r="AB15" i="33"/>
  <c r="S16" i="33"/>
  <c r="S15" i="33"/>
  <c r="F16" i="33"/>
  <c r="AN16" i="33" s="1"/>
  <c r="F15" i="33"/>
  <c r="AN15" i="33" s="1"/>
  <c r="AR42" i="32"/>
  <c r="S63" i="32" s="1"/>
  <c r="W63" i="32"/>
  <c r="Y65" i="32"/>
  <c r="W67" i="32"/>
  <c r="W66" i="32"/>
  <c r="W65" i="32"/>
  <c r="W62" i="32"/>
  <c r="AR44" i="32"/>
  <c r="S65" i="32" s="1"/>
  <c r="AR45" i="32"/>
  <c r="AE65" i="32" s="1"/>
  <c r="AR47" i="32"/>
  <c r="S67" i="32" s="1"/>
  <c r="AR41" i="32"/>
  <c r="M63" i="32" s="1"/>
  <c r="AK42" i="32"/>
  <c r="S62" i="32" s="1"/>
  <c r="AK44" i="32"/>
  <c r="S64" i="32" s="1"/>
  <c r="AK45" i="32"/>
  <c r="AE64" i="32" s="1"/>
  <c r="AK47" i="32"/>
  <c r="S66" i="32" s="1"/>
  <c r="AK41" i="32"/>
  <c r="M62" i="32" s="1"/>
  <c r="AB46" i="32"/>
  <c r="AR46" i="32" s="1"/>
  <c r="M67" i="32" s="1"/>
  <c r="W46" i="32"/>
  <c r="AK46" i="32" s="1"/>
  <c r="M66" i="32" s="1"/>
  <c r="AB43" i="32"/>
  <c r="AR43" i="32" s="1"/>
  <c r="M65" i="32" s="1"/>
  <c r="W43" i="32"/>
  <c r="AK43" i="32" s="1"/>
  <c r="M64" i="32" l="1"/>
  <c r="AN64" i="32" s="1"/>
  <c r="X118" i="32"/>
  <c r="P32" i="33"/>
  <c r="P33" i="33"/>
  <c r="J41" i="33"/>
  <c r="T41" i="33" s="1"/>
  <c r="AQ41" i="33"/>
  <c r="AQ42" i="33"/>
  <c r="J42" i="33"/>
  <c r="T42" i="33" s="1"/>
  <c r="AQ28" i="33"/>
  <c r="F32" i="33" s="1"/>
  <c r="J32" i="33" s="1"/>
  <c r="F33" i="33"/>
  <c r="J33" i="33" s="1"/>
  <c r="F20" i="33"/>
  <c r="J20" i="33" s="1"/>
  <c r="X20" i="33" s="1"/>
  <c r="F19" i="33"/>
  <c r="J19" i="33" s="1"/>
  <c r="X19" i="33" s="1"/>
  <c r="AN65" i="32"/>
  <c r="AN66" i="32"/>
  <c r="O93" i="32" s="1"/>
  <c r="AN67" i="32"/>
  <c r="AN63" i="32"/>
  <c r="AN62" i="32"/>
  <c r="O89" i="32" s="1"/>
  <c r="I94" i="32"/>
  <c r="I93" i="32"/>
  <c r="I92" i="32"/>
  <c r="I91" i="32"/>
  <c r="I90" i="32"/>
  <c r="I89" i="32"/>
  <c r="AK89" i="32"/>
  <c r="F45" i="33" l="1"/>
  <c r="J45" i="33" s="1"/>
  <c r="X45" i="33" s="1"/>
  <c r="X33" i="33"/>
  <c r="X32" i="33"/>
  <c r="F46" i="33"/>
  <c r="J46" i="33" s="1"/>
  <c r="X46" i="33" s="1"/>
  <c r="AG19" i="33"/>
  <c r="S89" i="32"/>
  <c r="W89" i="32" s="1"/>
  <c r="O91" i="32"/>
  <c r="S91" i="32" s="1"/>
  <c r="W91" i="32" s="1"/>
  <c r="O90" i="32"/>
  <c r="S90" i="32" s="1"/>
  <c r="W90" i="32" s="1"/>
  <c r="O92" i="32"/>
  <c r="S92" i="32" s="1"/>
  <c r="S93" i="32"/>
  <c r="W93" i="32" s="1"/>
  <c r="O94" i="32"/>
  <c r="S94" i="32" s="1"/>
  <c r="W94" i="32" s="1"/>
  <c r="AA89" i="32" l="1"/>
  <c r="AG45" i="33"/>
  <c r="AG32" i="33"/>
  <c r="AA93" i="32"/>
  <c r="W92" i="32"/>
  <c r="AA91" i="32" s="1"/>
  <c r="AQ89" i="32" l="1"/>
  <c r="Q119" i="32" s="1"/>
  <c r="X119" i="32" l="1"/>
  <c r="X120" i="32" s="1"/>
  <c r="AR120" i="32" s="1"/>
  <c r="O120" i="32"/>
</calcChain>
</file>

<file path=xl/sharedStrings.xml><?xml version="1.0" encoding="utf-8"?>
<sst xmlns="http://schemas.openxmlformats.org/spreadsheetml/2006/main" count="363" uniqueCount="182">
  <si>
    <t>車庫</t>
    <rPh sb="0" eb="2">
      <t>シャコ</t>
    </rPh>
    <phoneticPr fontId="1"/>
  </si>
  <si>
    <t>学校</t>
    <rPh sb="0" eb="2">
      <t>ガッコウ</t>
    </rPh>
    <phoneticPr fontId="1"/>
  </si>
  <si>
    <t>出勤</t>
    <rPh sb="0" eb="2">
      <t>シュッキン</t>
    </rPh>
    <phoneticPr fontId="1"/>
  </si>
  <si>
    <t>退勤</t>
    <rPh sb="0" eb="2">
      <t>タイキン</t>
    </rPh>
    <phoneticPr fontId="1"/>
  </si>
  <si>
    <t>時間</t>
    <rPh sb="0" eb="2">
      <t>ジカン</t>
    </rPh>
    <phoneticPr fontId="1"/>
  </si>
  <si>
    <t>始発地</t>
    <rPh sb="0" eb="2">
      <t>シハツ</t>
    </rPh>
    <rPh sb="2" eb="3">
      <t>チ</t>
    </rPh>
    <phoneticPr fontId="1"/>
  </si>
  <si>
    <t>距離</t>
    <rPh sb="0" eb="2">
      <t>キョリ</t>
    </rPh>
    <phoneticPr fontId="1"/>
  </si>
  <si>
    <t>＝</t>
    <phoneticPr fontId="1"/>
  </si>
  <si>
    <t>へ移動</t>
    <rPh sb="1" eb="3">
      <t>イドウ</t>
    </rPh>
    <phoneticPr fontId="1"/>
  </si>
  <si>
    <t>出庫前</t>
    <rPh sb="0" eb="2">
      <t>シュッコ</t>
    </rPh>
    <rPh sb="2" eb="3">
      <t>マエ</t>
    </rPh>
    <phoneticPr fontId="1"/>
  </si>
  <si>
    <t>点検</t>
    <rPh sb="0" eb="2">
      <t>テンケン</t>
    </rPh>
    <phoneticPr fontId="1"/>
  </si>
  <si>
    <t>帰庫後</t>
    <rPh sb="0" eb="1">
      <t>キ</t>
    </rPh>
    <rPh sb="1" eb="2">
      <t>コ</t>
    </rPh>
    <rPh sb="2" eb="3">
      <t>アト</t>
    </rPh>
    <phoneticPr fontId="1"/>
  </si>
  <si>
    <t>学校へ</t>
    <rPh sb="0" eb="2">
      <t>ガッコウ</t>
    </rPh>
    <phoneticPr fontId="1"/>
  </si>
  <si>
    <t>待機</t>
    <rPh sb="0" eb="2">
      <t>タイキ</t>
    </rPh>
    <phoneticPr fontId="1"/>
  </si>
  <si>
    <t>分</t>
    <rPh sb="0" eb="1">
      <t>フン</t>
    </rPh>
    <phoneticPr fontId="1"/>
  </si>
  <si>
    <t>ｋｍ</t>
    <phoneticPr fontId="1"/>
  </si>
  <si>
    <t>学校へ
移動</t>
    <rPh sb="0" eb="2">
      <t>ガッコウ</t>
    </rPh>
    <rPh sb="4" eb="6">
      <t>イドウ</t>
    </rPh>
    <phoneticPr fontId="1"/>
  </si>
  <si>
    <t>移動待機</t>
    <rPh sb="0" eb="2">
      <t>イドウ</t>
    </rPh>
    <rPh sb="2" eb="4">
      <t>タイキ</t>
    </rPh>
    <phoneticPr fontId="1"/>
  </si>
  <si>
    <t>区間</t>
    <rPh sb="0" eb="2">
      <t>クカン</t>
    </rPh>
    <phoneticPr fontId="1"/>
  </si>
  <si>
    <t>車庫～始発地（A地点）</t>
    <rPh sb="0" eb="2">
      <t>シャコ</t>
    </rPh>
    <rPh sb="3" eb="5">
      <t>シハツ</t>
    </rPh>
    <rPh sb="5" eb="6">
      <t>チ</t>
    </rPh>
    <rPh sb="8" eb="10">
      <t>チテン</t>
    </rPh>
    <phoneticPr fontId="1"/>
  </si>
  <si>
    <t>車庫～始発地（塩江支所）</t>
    <rPh sb="0" eb="2">
      <t>シャコ</t>
    </rPh>
    <rPh sb="3" eb="5">
      <t>シハツ</t>
    </rPh>
    <rPh sb="5" eb="6">
      <t>チ</t>
    </rPh>
    <rPh sb="7" eb="9">
      <t>シオノエ</t>
    </rPh>
    <rPh sb="9" eb="11">
      <t>シショ</t>
    </rPh>
    <phoneticPr fontId="1"/>
  </si>
  <si>
    <t>車庫～始発地（落合橋付近）</t>
    <rPh sb="0" eb="2">
      <t>シャコ</t>
    </rPh>
    <rPh sb="3" eb="5">
      <t>シハツ</t>
    </rPh>
    <rPh sb="5" eb="6">
      <t>チ</t>
    </rPh>
    <rPh sb="7" eb="9">
      <t>オチアイ</t>
    </rPh>
    <rPh sb="9" eb="10">
      <t>ハシ</t>
    </rPh>
    <rPh sb="10" eb="12">
      <t>フキン</t>
    </rPh>
    <phoneticPr fontId="1"/>
  </si>
  <si>
    <t>車庫～こども園</t>
    <rPh sb="0" eb="2">
      <t>シャコ</t>
    </rPh>
    <rPh sb="6" eb="7">
      <t>エン</t>
    </rPh>
    <phoneticPr fontId="1"/>
  </si>
  <si>
    <t>時間</t>
    <rPh sb="0" eb="2">
      <t>ジカン</t>
    </rPh>
    <phoneticPr fontId="1"/>
  </si>
  <si>
    <t>距離</t>
    <rPh sb="0" eb="2">
      <t>キョリ</t>
    </rPh>
    <phoneticPr fontId="1"/>
  </si>
  <si>
    <t>稼働日数</t>
    <rPh sb="0" eb="4">
      <t>カドウニッスウ</t>
    </rPh>
    <phoneticPr fontId="1"/>
  </si>
  <si>
    <t>×</t>
    <phoneticPr fontId="1"/>
  </si>
  <si>
    <t>稼働日数２１０日</t>
    <phoneticPr fontId="1"/>
  </si>
  <si>
    <t>←年間金額（税抜き）</t>
    <rPh sb="1" eb="3">
      <t>ネンカン</t>
    </rPh>
    <rPh sb="3" eb="5">
      <t>キンガク</t>
    </rPh>
    <rPh sb="6" eb="7">
      <t>ゼイ</t>
    </rPh>
    <rPh sb="7" eb="8">
      <t>ヌ</t>
    </rPh>
    <phoneticPr fontId="1"/>
  </si>
  <si>
    <t>Ａ</t>
    <phoneticPr fontId="1"/>
  </si>
  <si>
    <t>Ｂ</t>
    <phoneticPr fontId="1"/>
  </si>
  <si>
    <t>年間運賃額＝（日車時間運賃額＋日車キロ運賃額）×稼働日数（３６５日）×年間契約に用いる実働率（Ｎ欄）</t>
    <rPh sb="24" eb="26">
      <t>カドウ</t>
    </rPh>
    <rPh sb="26" eb="28">
      <t>ニッスウ</t>
    </rPh>
    <rPh sb="32" eb="33">
      <t>ニチ</t>
    </rPh>
    <rPh sb="35" eb="39">
      <t>ネンカンケイヤク</t>
    </rPh>
    <rPh sb="40" eb="41">
      <t>モチ</t>
    </rPh>
    <rPh sb="48" eb="49">
      <t>ラン</t>
    </rPh>
    <phoneticPr fontId="1"/>
  </si>
  <si>
    <t>車庫～小・中学校</t>
    <rPh sb="0" eb="2">
      <t>シャコ</t>
    </rPh>
    <rPh sb="3" eb="4">
      <t>ショウ</t>
    </rPh>
    <rPh sb="5" eb="8">
      <t>チュウガッコウ</t>
    </rPh>
    <phoneticPr fontId="1"/>
  </si>
  <si>
    <t>Ｃ</t>
    <phoneticPr fontId="1"/>
  </si>
  <si>
    <t>Ｄ</t>
    <phoneticPr fontId="1"/>
  </si>
  <si>
    <t>Ｅ</t>
    <phoneticPr fontId="1"/>
  </si>
  <si>
    <t>Ｆ</t>
    <phoneticPr fontId="1"/>
  </si>
  <si>
    <t>Ｇ</t>
    <phoneticPr fontId="1"/>
  </si>
  <si>
    <t>Ｈ</t>
    <phoneticPr fontId="1"/>
  </si>
  <si>
    <t>Ｉ</t>
    <phoneticPr fontId="1"/>
  </si>
  <si>
    <t>Ｊ</t>
    <phoneticPr fontId="1"/>
  </si>
  <si>
    <t>Ｋ</t>
    <phoneticPr fontId="1"/>
  </si>
  <si>
    <t>Ｌ</t>
    <phoneticPr fontId="1"/>
  </si>
  <si>
    <t>四国ブロック平均実働率</t>
    <rPh sb="0" eb="2">
      <t>シコク</t>
    </rPh>
    <phoneticPr fontId="1"/>
  </si>
  <si>
    <t>Ｎ</t>
    <phoneticPr fontId="1"/>
  </si>
  <si>
    <t>Ｍ</t>
    <phoneticPr fontId="1"/>
  </si>
  <si>
    <t>Ｐ</t>
    <phoneticPr fontId="1"/>
  </si>
  <si>
    <t>Ｑ</t>
    <phoneticPr fontId="1"/>
  </si>
  <si>
    <t>Ｒ</t>
    <phoneticPr fontId="1"/>
  </si>
  <si>
    <t>Ｓ</t>
    <phoneticPr fontId="1"/>
  </si>
  <si>
    <t>Ｔ</t>
    <phoneticPr fontId="1"/>
  </si>
  <si>
    <t>Ｗ</t>
    <phoneticPr fontId="1"/>
  </si>
  <si>
    <t>Ｐ’</t>
    <phoneticPr fontId="1"/>
  </si>
  <si>
    <t>Ｑ’</t>
    <phoneticPr fontId="1"/>
  </si>
  <si>
    <t>Ｒ’</t>
    <phoneticPr fontId="1"/>
  </si>
  <si>
    <t>Ｓ’</t>
    <phoneticPr fontId="1"/>
  </si>
  <si>
    <t>Ｔ’</t>
    <phoneticPr fontId="1"/>
  </si>
  <si>
    <t>Ｗ’</t>
    <phoneticPr fontId="1"/>
  </si>
  <si>
    <t>走行回数（ウ）</t>
    <rPh sb="0" eb="2">
      <t>ソウコウ</t>
    </rPh>
    <rPh sb="2" eb="4">
      <t>カイスウ</t>
    </rPh>
    <phoneticPr fontId="1"/>
  </si>
  <si>
    <t>①安原Ａルート</t>
    <phoneticPr fontId="1"/>
  </si>
  <si>
    <t>③塩江ルート</t>
    <rPh sb="1" eb="3">
      <t>シオノエ</t>
    </rPh>
    <phoneticPr fontId="1"/>
  </si>
  <si>
    <t>③塩江ルート</t>
    <phoneticPr fontId="1"/>
  </si>
  <si>
    <t>a</t>
    <phoneticPr fontId="1"/>
  </si>
  <si>
    <t>b</t>
    <phoneticPr fontId="1"/>
  </si>
  <si>
    <t>e</t>
    <phoneticPr fontId="1"/>
  </si>
  <si>
    <t>d</t>
    <phoneticPr fontId="1"/>
  </si>
  <si>
    <t>f</t>
    <phoneticPr fontId="1"/>
  </si>
  <si>
    <t>g</t>
    <phoneticPr fontId="1"/>
  </si>
  <si>
    <t>h</t>
    <phoneticPr fontId="1"/>
  </si>
  <si>
    <t>i</t>
    <phoneticPr fontId="1"/>
  </si>
  <si>
    <t>j</t>
    <phoneticPr fontId="1"/>
  </si>
  <si>
    <t>m</t>
    <phoneticPr fontId="1"/>
  </si>
  <si>
    <t>n</t>
    <phoneticPr fontId="1"/>
  </si>
  <si>
    <t>r</t>
    <phoneticPr fontId="1"/>
  </si>
  <si>
    <t>t</t>
    <phoneticPr fontId="1"/>
  </si>
  <si>
    <t>u</t>
    <phoneticPr fontId="1"/>
  </si>
  <si>
    <t>受注者所有の車両によるルート</t>
    <phoneticPr fontId="1"/>
  </si>
  <si>
    <t>発注者所有の車両によるルート</t>
    <rPh sb="0" eb="1">
      <t>ハツ</t>
    </rPh>
    <phoneticPr fontId="1"/>
  </si>
  <si>
    <t>合計</t>
    <rPh sb="0" eb="2">
      <t>ゴウケイ</t>
    </rPh>
    <phoneticPr fontId="1"/>
  </si>
  <si>
    <t>１年間の見積金額
（税抜き）</t>
    <rPh sb="1" eb="3">
      <t>ネンカン</t>
    </rPh>
    <rPh sb="4" eb="6">
      <t>ミツモリ</t>
    </rPh>
    <rPh sb="6" eb="8">
      <t>キンガク</t>
    </rPh>
    <rPh sb="10" eb="12">
      <t>ゼイヌ</t>
    </rPh>
    <phoneticPr fontId="1"/>
  </si>
  <si>
    <t>５年間の見積金額
（税抜き）</t>
    <rPh sb="1" eb="3">
      <t>ネンカン</t>
    </rPh>
    <rPh sb="4" eb="6">
      <t>ミツモリ</t>
    </rPh>
    <rPh sb="6" eb="8">
      <t>キンガク</t>
    </rPh>
    <rPh sb="10" eb="12">
      <t>ゼイヌ</t>
    </rPh>
    <phoneticPr fontId="1"/>
  </si>
  <si>
    <t xml:space="preserve">    7:30</t>
    <phoneticPr fontId="1"/>
  </si>
  <si>
    <t>C・H</t>
    <phoneticPr fontId="1"/>
  </si>
  <si>
    <t>D・Ｉ</t>
  </si>
  <si>
    <t>D・Ｉ</t>
    <phoneticPr fontId="1"/>
  </si>
  <si>
    <t>移動</t>
    <rPh sb="0" eb="2">
      <t>イドウ</t>
    </rPh>
    <phoneticPr fontId="1"/>
  </si>
  <si>
    <t>待機</t>
    <rPh sb="0" eb="2">
      <t>タイキ</t>
    </rPh>
    <phoneticPr fontId="1"/>
  </si>
  <si>
    <t>時間（分）</t>
    <rPh sb="0" eb="2">
      <t>ジカン</t>
    </rPh>
    <rPh sb="3" eb="4">
      <t>フン</t>
    </rPh>
    <phoneticPr fontId="1"/>
  </si>
  <si>
    <t>距離（ｋｍ）</t>
    <rPh sb="0" eb="2">
      <t>キョリ</t>
    </rPh>
    <phoneticPr fontId="1"/>
  </si>
  <si>
    <t>分</t>
    <rPh sb="0" eb="1">
      <t>フン</t>
    </rPh>
    <phoneticPr fontId="1"/>
  </si>
  <si>
    <t>ｋｍ</t>
    <phoneticPr fontId="1"/>
  </si>
  <si>
    <t>時間</t>
    <rPh sb="0" eb="2">
      <t>ジカン</t>
    </rPh>
    <phoneticPr fontId="1"/>
  </si>
  <si>
    <t>円</t>
    <rPh sb="0" eb="1">
      <t>エン</t>
    </rPh>
    <phoneticPr fontId="1"/>
  </si>
  <si>
    <t>Ａ</t>
    <phoneticPr fontId="1"/>
  </si>
  <si>
    <t>Ｂ</t>
    <phoneticPr fontId="1"/>
  </si>
  <si>
    <t>F・Ｋ</t>
    <phoneticPr fontId="1"/>
  </si>
  <si>
    <t>Ｅ・Ｊ</t>
  </si>
  <si>
    <t>Ｅ・Ｊ</t>
    <phoneticPr fontId="1"/>
  </si>
  <si>
    <t>移動待機</t>
    <phoneticPr fontId="1"/>
  </si>
  <si>
    <t>Ｇ・Ｌ</t>
    <phoneticPr fontId="1"/>
  </si>
  <si>
    <t>●　受注者所有の車両によるルート（①安原Ａルート、②安原Ｂルート・⑤こども園ルート、③塩江ルート）</t>
    <phoneticPr fontId="1"/>
  </si>
  <si>
    <t>商号又は名称</t>
    <phoneticPr fontId="1"/>
  </si>
  <si>
    <t>企画提案に係る見積内訳書</t>
    <rPh sb="11" eb="12">
      <t>カ</t>
    </rPh>
    <phoneticPr fontId="1"/>
  </si>
  <si>
    <t>Ｙ</t>
    <phoneticPr fontId="1"/>
  </si>
  <si>
    <t>１日当たりの運行単価
(税抜き)</t>
    <phoneticPr fontId="1"/>
  </si>
  <si>
    <t>１時間当たり運賃</t>
    <phoneticPr fontId="1"/>
  </si>
  <si>
    <t>ルート区分</t>
    <rPh sb="3" eb="5">
      <t>クブン</t>
    </rPh>
    <phoneticPr fontId="1"/>
  </si>
  <si>
    <t>②安原Ｂルート・
⑤こども園ルート</t>
    <phoneticPr fontId="1"/>
  </si>
  <si>
    <t>時間
（ア）</t>
    <rPh sb="0" eb="2">
      <t>ジカン</t>
    </rPh>
    <phoneticPr fontId="1"/>
  </si>
  <si>
    <t>距離
（イ）</t>
    <rPh sb="0" eb="2">
      <t>キョリ</t>
    </rPh>
    <phoneticPr fontId="1"/>
  </si>
  <si>
    <t>エ　実働率</t>
    <rPh sb="2" eb="5">
      <t>ジツドウリツ</t>
    </rPh>
    <phoneticPr fontId="1"/>
  </si>
  <si>
    <t>企画提案者の実績実働率</t>
    <phoneticPr fontId="1"/>
  </si>
  <si>
    <t>ルート区分</t>
    <rPh sb="3" eb="5">
      <t>クブン</t>
    </rPh>
    <phoneticPr fontId="1"/>
  </si>
  <si>
    <t>車庫～小・中学校
（カ）</t>
    <rPh sb="0" eb="2">
      <t>シャコ</t>
    </rPh>
    <rPh sb="3" eb="4">
      <t>ショウ</t>
    </rPh>
    <rPh sb="5" eb="6">
      <t>チュウ</t>
    </rPh>
    <rPh sb="6" eb="8">
      <t>ガッコウ</t>
    </rPh>
    <phoneticPr fontId="1"/>
  </si>
  <si>
    <t>車庫～始発地
（キ）</t>
    <rPh sb="0" eb="2">
      <t>シャコ</t>
    </rPh>
    <rPh sb="3" eb="5">
      <t>シハツ</t>
    </rPh>
    <rPh sb="5" eb="6">
      <t>チ</t>
    </rPh>
    <phoneticPr fontId="1"/>
  </si>
  <si>
    <t>学校運行
（ク）</t>
    <phoneticPr fontId="1"/>
  </si>
  <si>
    <t>こども園運行
（ケ）</t>
    <rPh sb="3" eb="4">
      <t>エン</t>
    </rPh>
    <rPh sb="4" eb="6">
      <t>ウンコウ</t>
    </rPh>
    <phoneticPr fontId="1"/>
  </si>
  <si>
    <t>車庫～こども園
（コ）</t>
    <rPh sb="0" eb="2">
      <t>シャコ</t>
    </rPh>
    <rPh sb="6" eb="7">
      <t>エン</t>
    </rPh>
    <phoneticPr fontId="1"/>
  </si>
  <si>
    <t>点検・
待機等
（サ）</t>
    <rPh sb="0" eb="2">
      <t>テンケン</t>
    </rPh>
    <rPh sb="4" eb="6">
      <t>タイキ</t>
    </rPh>
    <rPh sb="6" eb="7">
      <t>トウ</t>
    </rPh>
    <phoneticPr fontId="1"/>
  </si>
  <si>
    <t>②安原Ｂルート・
⑤こども園ルート</t>
    <rPh sb="13" eb="14">
      <t>エン</t>
    </rPh>
    <phoneticPr fontId="1"/>
  </si>
  <si>
    <t>年間運賃額の算出に用いる実働率</t>
    <phoneticPr fontId="1"/>
  </si>
  <si>
    <t>オ　年間運賃額</t>
    <rPh sb="2" eb="6">
      <t>ネンカンウンチン</t>
    </rPh>
    <rPh sb="6" eb="7">
      <t>ガク</t>
    </rPh>
    <phoneticPr fontId="1"/>
  </si>
  <si>
    <t>①安原
Ａルート</t>
    <phoneticPr fontId="1"/>
  </si>
  <si>
    <t>⑥塩江
ルート</t>
    <rPh sb="1" eb="3">
      <t>シオノエ</t>
    </rPh>
    <phoneticPr fontId="1"/>
  </si>
  <si>
    <t>運賃単価
（シ）</t>
    <rPh sb="0" eb="2">
      <t>ウンチン</t>
    </rPh>
    <rPh sb="2" eb="4">
      <t>タンカ</t>
    </rPh>
    <phoneticPr fontId="1"/>
  </si>
  <si>
    <t>積算数値
（セ）</t>
    <rPh sb="0" eb="2">
      <t>セキサン</t>
    </rPh>
    <rPh sb="2" eb="4">
      <t>スウチ</t>
    </rPh>
    <phoneticPr fontId="1"/>
  </si>
  <si>
    <t>ルート区分当たり運賃額
（タ）</t>
    <rPh sb="3" eb="5">
      <t>クブン</t>
    </rPh>
    <rPh sb="8" eb="10">
      <t>ウンチン</t>
    </rPh>
    <rPh sb="10" eb="11">
      <t>ガク</t>
    </rPh>
    <phoneticPr fontId="1"/>
  </si>
  <si>
    <t>年間運賃額の算出に用いる実働率
（Ｎ）</t>
    <phoneticPr fontId="1"/>
  </si>
  <si>
    <t>　Ⅲ　見積金額確認</t>
    <rPh sb="3" eb="5">
      <t>ミツモリ</t>
    </rPh>
    <phoneticPr fontId="1"/>
  </si>
  <si>
    <t>参考：委託料上限額（税抜き）</t>
    <rPh sb="0" eb="2">
      <t>サンコウ</t>
    </rPh>
    <rPh sb="3" eb="6">
      <t>イタクリョウ</t>
    </rPh>
    <rPh sb="6" eb="9">
      <t>ジョウゲンガク</t>
    </rPh>
    <rPh sb="10" eb="12">
      <t>ゼイヌ</t>
    </rPh>
    <phoneticPr fontId="1"/>
  </si>
  <si>
    <t>【あ】</t>
    <phoneticPr fontId="1"/>
  </si>
  <si>
    <t>【い】</t>
    <phoneticPr fontId="1"/>
  </si>
  <si>
    <t>【う】</t>
    <phoneticPr fontId="1"/>
  </si>
  <si>
    <t>【え】</t>
    <phoneticPr fontId="1"/>
  </si>
  <si>
    <t>【お】</t>
    <phoneticPr fontId="1"/>
  </si>
  <si>
    <t>企画提案に係る見積内訳書の参考資料（企画提案者確認用）</t>
    <rPh sb="0" eb="2">
      <t>キカク</t>
    </rPh>
    <rPh sb="2" eb="4">
      <t>テイアン</t>
    </rPh>
    <rPh sb="5" eb="6">
      <t>カカ</t>
    </rPh>
    <rPh sb="7" eb="9">
      <t>ミツモリ</t>
    </rPh>
    <rPh sb="9" eb="12">
      <t>ウチワケショ</t>
    </rPh>
    <rPh sb="13" eb="15">
      <t>サンコウ</t>
    </rPh>
    <rPh sb="15" eb="17">
      <t>シリョウ</t>
    </rPh>
    <rPh sb="18" eb="20">
      <t>キカク</t>
    </rPh>
    <rPh sb="20" eb="22">
      <t>テイアン</t>
    </rPh>
    <rPh sb="22" eb="23">
      <t>モノ</t>
    </rPh>
    <rPh sb="23" eb="25">
      <t>カクニン</t>
    </rPh>
    <rPh sb="25" eb="26">
      <t>ヨウ</t>
    </rPh>
    <phoneticPr fontId="1"/>
  </si>
  <si>
    <t>学校運行
②</t>
    <rPh sb="0" eb="2">
      <t>ガッコウ</t>
    </rPh>
    <rPh sb="2" eb="4">
      <t>ウンコウ</t>
    </rPh>
    <phoneticPr fontId="1"/>
  </si>
  <si>
    <t>学校運行
③</t>
    <rPh sb="0" eb="2">
      <t>ガッコウ</t>
    </rPh>
    <rPh sb="2" eb="4">
      <t>ウンコウ</t>
    </rPh>
    <phoneticPr fontId="1"/>
  </si>
  <si>
    <t>学校運行
④</t>
    <rPh sb="0" eb="2">
      <t>ガッコウ</t>
    </rPh>
    <rPh sb="2" eb="4">
      <t>ウンコウ</t>
    </rPh>
    <phoneticPr fontId="1"/>
  </si>
  <si>
    <t>学校運行
①</t>
    <rPh sb="0" eb="2">
      <t>ガッコウ</t>
    </rPh>
    <rPh sb="2" eb="4">
      <t>ウンコウ</t>
    </rPh>
    <phoneticPr fontId="1"/>
  </si>
  <si>
    <t>参照欄</t>
    <rPh sb="0" eb="2">
      <t>サンショウ</t>
    </rPh>
    <rPh sb="2" eb="3">
      <t>ラン</t>
    </rPh>
    <phoneticPr fontId="1"/>
  </si>
  <si>
    <t>積算数値
（セ）</t>
    <phoneticPr fontId="1"/>
  </si>
  <si>
    <t>ルート区分あたり運賃額
（タ）</t>
    <rPh sb="3" eb="5">
      <t>クブン</t>
    </rPh>
    <phoneticPr fontId="1"/>
  </si>
  <si>
    <t>学校運行
②</t>
    <phoneticPr fontId="1"/>
  </si>
  <si>
    <t>こども園運行
①</t>
    <rPh sb="3" eb="4">
      <t>エン</t>
    </rPh>
    <rPh sb="4" eb="6">
      <t>ウンコウ</t>
    </rPh>
    <phoneticPr fontId="1"/>
  </si>
  <si>
    <t>こども園運行
②</t>
    <rPh sb="3" eb="4">
      <t>エン</t>
    </rPh>
    <rPh sb="4" eb="6">
      <t>ウンコウ</t>
    </rPh>
    <phoneticPr fontId="1"/>
  </si>
  <si>
    <t>学校運行
④</t>
    <rPh sb="0" eb="2">
      <t>ガッコウ</t>
    </rPh>
    <rPh sb="2" eb="4">
      <t>ウンコウ</t>
    </rPh>
    <phoneticPr fontId="1"/>
  </si>
  <si>
    <t>Ｇ・Ｌ</t>
  </si>
  <si>
    <t>こども園（２１０日＋３５日間）</t>
    <rPh sb="3" eb="4">
      <t>エン</t>
    </rPh>
    <rPh sb="12" eb="13">
      <t>ニチ</t>
    </rPh>
    <phoneticPr fontId="1"/>
  </si>
  <si>
    <t>様式第３号の２</t>
    <rPh sb="0" eb="2">
      <t>ヨウシキ</t>
    </rPh>
    <rPh sb="2" eb="3">
      <t>ダイ</t>
    </rPh>
    <rPh sb="4" eb="5">
      <t>ゴウ</t>
    </rPh>
    <phoneticPr fontId="1"/>
  </si>
  <si>
    <t>・日車時間運賃額＝１時間当たり運賃（Ａ欄）× １日当たりの走行時間（Ｐ’欄、Ｒ’欄、Ｔ’欄）（点検・待機等時間を含む）</t>
    <rPh sb="19" eb="20">
      <t>ラン</t>
    </rPh>
    <rPh sb="36" eb="37">
      <t>ラン</t>
    </rPh>
    <rPh sb="40" eb="41">
      <t>ラン</t>
    </rPh>
    <rPh sb="44" eb="45">
      <t>ラン</t>
    </rPh>
    <rPh sb="50" eb="52">
      <t>タイキ</t>
    </rPh>
    <rPh sb="52" eb="53">
      <t>トウ</t>
    </rPh>
    <rPh sb="56" eb="57">
      <t>フク</t>
    </rPh>
    <phoneticPr fontId="1"/>
  </si>
  <si>
    <t>・日車キロ運賃額＝１キロメートル当たり運賃（Ｂ欄）×１日当たり走行距離 （Ｑ’欄、Ｓ’欄、Ｗ’欄）</t>
    <rPh sb="23" eb="24">
      <t>ラン</t>
    </rPh>
    <rPh sb="39" eb="40">
      <t>ラン</t>
    </rPh>
    <rPh sb="43" eb="44">
      <t>ラン</t>
    </rPh>
    <rPh sb="47" eb="48">
      <t>ラン</t>
    </rPh>
    <phoneticPr fontId="1"/>
  </si>
  <si>
    <t>１キロメートル当たり運賃</t>
    <rPh sb="10" eb="12">
      <t>ウンチン</t>
    </rPh>
    <phoneticPr fontId="1"/>
  </si>
  <si>
    <t>イ　車庫から各地点への走行距離・走行時間</t>
    <rPh sb="2" eb="4">
      <t>シャコ</t>
    </rPh>
    <rPh sb="6" eb="9">
      <t>カクチテン</t>
    </rPh>
    <rPh sb="11" eb="13">
      <t>ソウコウ</t>
    </rPh>
    <rPh sb="13" eb="15">
      <t>キョリ</t>
    </rPh>
    <rPh sb="16" eb="18">
      <t>ソウコウ</t>
    </rPh>
    <rPh sb="18" eb="20">
      <t>ジカン</t>
    </rPh>
    <phoneticPr fontId="1"/>
  </si>
  <si>
    <t>ウ　ルート区分ごとの１日当たりの走行距離・走行時間</t>
    <rPh sb="5" eb="7">
      <t>クブン</t>
    </rPh>
    <rPh sb="16" eb="18">
      <t>ソウコウ</t>
    </rPh>
    <rPh sb="18" eb="20">
      <t>キョリ</t>
    </rPh>
    <rPh sb="21" eb="23">
      <t>ソウコウ</t>
    </rPh>
    <rPh sb="23" eb="25">
      <t>ジカン</t>
    </rPh>
    <phoneticPr fontId="1"/>
  </si>
  <si>
    <t>１日あたりの
走行距離・走行時間
（ス）</t>
    <rPh sb="1" eb="2">
      <t>ニチ</t>
    </rPh>
    <rPh sb="7" eb="9">
      <t>ソウコウ</t>
    </rPh>
    <rPh sb="9" eb="11">
      <t>キョリ</t>
    </rPh>
    <rPh sb="12" eb="14">
      <t>ソウコウ</t>
    </rPh>
    <rPh sb="14" eb="16">
      <t>ジカン</t>
    </rPh>
    <phoneticPr fontId="1"/>
  </si>
  <si>
    <t>①安原Ａルート</t>
    <rPh sb="1" eb="3">
      <t>ヤスハラ</t>
    </rPh>
    <phoneticPr fontId="1"/>
  </si>
  <si>
    <t>１日当たりの
走行距離・走行時間
（ス）</t>
    <rPh sb="1" eb="2">
      <t>ニチ</t>
    </rPh>
    <rPh sb="2" eb="3">
      <t>ア</t>
    </rPh>
    <rPh sb="7" eb="9">
      <t>ソウコウ</t>
    </rPh>
    <rPh sb="9" eb="11">
      <t>キョリ</t>
    </rPh>
    <rPh sb="14" eb="16">
      <t>ジカン</t>
    </rPh>
    <phoneticPr fontId="1"/>
  </si>
  <si>
    <t>運賃単価
（シ）</t>
    <phoneticPr fontId="1"/>
  </si>
  <si>
    <t>１日当たり運賃額
（ソ）</t>
    <rPh sb="2" eb="3">
      <t>ア</t>
    </rPh>
    <phoneticPr fontId="1"/>
  </si>
  <si>
    <t>②安原Bルート・⑤こども園ルート</t>
    <rPh sb="1" eb="3">
      <t>ヤスハラ</t>
    </rPh>
    <rPh sb="12" eb="13">
      <t>エン</t>
    </rPh>
    <phoneticPr fontId="1"/>
  </si>
  <si>
    <t>※こども園の運行はこども園発・こども園着。</t>
    <phoneticPr fontId="1"/>
  </si>
  <si>
    <r>
      <t>　Ⅰ　発注者所有の車両によるルート</t>
    </r>
    <r>
      <rPr>
        <b/>
        <sz val="14"/>
        <color theme="1"/>
        <rFont val="ＭＳ Ｐゴシック"/>
        <family val="3"/>
        <charset val="128"/>
        <scheme val="minor"/>
      </rPr>
      <t>（④上西ルート）</t>
    </r>
    <rPh sb="3" eb="6">
      <t>ハッチュウシャ</t>
    </rPh>
    <rPh sb="6" eb="8">
      <t>ショユウ</t>
    </rPh>
    <rPh sb="9" eb="11">
      <t>シャリョウ</t>
    </rPh>
    <rPh sb="19" eb="21">
      <t>カミニシ</t>
    </rPh>
    <phoneticPr fontId="1"/>
  </si>
  <si>
    <r>
      <t>◎年間運賃額の算出方法</t>
    </r>
    <r>
      <rPr>
        <sz val="11"/>
        <color theme="1"/>
        <rFont val="ＭＳ Ｐゴシック"/>
        <family val="3"/>
        <charset val="128"/>
        <scheme val="minor"/>
      </rPr>
      <t>（平成２６年３月３１日付け国自旅第６２８号自動車局旅客課長通知　参照）</t>
    </r>
    <rPh sb="9" eb="11">
      <t>ホウホウ</t>
    </rPh>
    <rPh sb="43" eb="45">
      <t>サンショウ</t>
    </rPh>
    <phoneticPr fontId="1"/>
  </si>
  <si>
    <r>
      <t>ア　運賃単価　</t>
    </r>
    <r>
      <rPr>
        <sz val="12"/>
        <color theme="1"/>
        <rFont val="ＭＳ Ｐゴシック"/>
        <family val="3"/>
        <charset val="128"/>
        <scheme val="minor"/>
      </rPr>
      <t>※①、②・⑤、③ルート共通。税抜き。</t>
    </r>
    <rPh sb="18" eb="20">
      <t>キョウツウ</t>
    </rPh>
    <rPh sb="21" eb="23">
      <t>ゼイヌ</t>
    </rPh>
    <phoneticPr fontId="1"/>
  </si>
  <si>
    <r>
      <t xml:space="preserve">１日当たりの走行時間
（エ）
</t>
    </r>
    <r>
      <rPr>
        <sz val="9"/>
        <color rgb="FF112E35"/>
        <rFont val="ＭＳ Ｐゴシック"/>
        <family val="3"/>
        <charset val="128"/>
        <scheme val="minor"/>
      </rPr>
      <t>〔（ア）×（ウ）〕</t>
    </r>
    <rPh sb="1" eb="2">
      <t>ニチ</t>
    </rPh>
    <rPh sb="2" eb="3">
      <t>ア</t>
    </rPh>
    <rPh sb="6" eb="8">
      <t>ソウコウ</t>
    </rPh>
    <rPh sb="8" eb="10">
      <t>ジカン</t>
    </rPh>
    <phoneticPr fontId="1"/>
  </si>
  <si>
    <r>
      <t xml:space="preserve">１日当たりの走行距離
（オ）
</t>
    </r>
    <r>
      <rPr>
        <sz val="9"/>
        <color rgb="FF112E35"/>
        <rFont val="ＭＳ Ｐゴシック"/>
        <family val="3"/>
        <charset val="128"/>
        <scheme val="minor"/>
      </rPr>
      <t>〔（イ）×（ウ）〕</t>
    </r>
    <rPh sb="1" eb="2">
      <t>ニチ</t>
    </rPh>
    <rPh sb="2" eb="3">
      <t>ア</t>
    </rPh>
    <rPh sb="6" eb="8">
      <t>ソウコウ</t>
    </rPh>
    <rPh sb="8" eb="10">
      <t>キョリ</t>
    </rPh>
    <phoneticPr fontId="1"/>
  </si>
  <si>
    <r>
      <t xml:space="preserve">１日当たりの走行距離・
走行時間の合計
</t>
    </r>
    <r>
      <rPr>
        <sz val="9"/>
        <color rgb="FF112E35"/>
        <rFont val="ＭＳ Ｐゴシック"/>
        <family val="3"/>
        <charset val="128"/>
        <scheme val="minor"/>
      </rPr>
      <t>〔（カ）から〔サ〕までの計〕</t>
    </r>
    <rPh sb="6" eb="8">
      <t>ソウコウ</t>
    </rPh>
    <rPh sb="8" eb="10">
      <t>キョリ</t>
    </rPh>
    <rPh sb="12" eb="14">
      <t>ソウコウ</t>
    </rPh>
    <rPh sb="14" eb="16">
      <t>ジカン</t>
    </rPh>
    <rPh sb="17" eb="18">
      <t>ア</t>
    </rPh>
    <rPh sb="18" eb="19">
      <t>ケイ</t>
    </rPh>
    <rPh sb="32" eb="33">
      <t>ケイ</t>
    </rPh>
    <phoneticPr fontId="1"/>
  </si>
  <si>
    <r>
      <t xml:space="preserve">１日当たり運賃額
（ソ）
</t>
    </r>
    <r>
      <rPr>
        <sz val="9"/>
        <color rgb="FF112E35"/>
        <rFont val="ＭＳ Ｐゴシック"/>
        <family val="3"/>
        <charset val="128"/>
        <scheme val="minor"/>
      </rPr>
      <t>〔（シ）×（セ）〕</t>
    </r>
    <rPh sb="1" eb="2">
      <t>ニチ</t>
    </rPh>
    <rPh sb="5" eb="7">
      <t>ウンチン</t>
    </rPh>
    <rPh sb="7" eb="8">
      <t>ガク</t>
    </rPh>
    <phoneticPr fontId="1"/>
  </si>
  <si>
    <r>
      <rPr>
        <sz val="11"/>
        <color theme="1"/>
        <rFont val="ＭＳ Ｐゴシック"/>
        <family val="3"/>
        <charset val="128"/>
        <scheme val="minor"/>
      </rPr>
      <t>年間金額（税抜き）</t>
    </r>
    <r>
      <rPr>
        <sz val="10"/>
        <color theme="1"/>
        <rFont val="ＭＳ Ｐゴシック"/>
        <family val="3"/>
        <charset val="128"/>
        <scheme val="minor"/>
      </rPr>
      <t xml:space="preserve">
</t>
    </r>
    <r>
      <rPr>
        <sz val="9"/>
        <color rgb="FF112E35"/>
        <rFont val="ＭＳ Ｐゴシック"/>
        <family val="3"/>
        <charset val="128"/>
        <scheme val="minor"/>
      </rPr>
      <t>〔（タ）×稼働日数×（Ｎ）〕</t>
    </r>
    <rPh sb="0" eb="2">
      <t>ネンカン</t>
    </rPh>
    <rPh sb="2" eb="4">
      <t>キンガク</t>
    </rPh>
    <rPh sb="3" eb="4">
      <t>ガク</t>
    </rPh>
    <rPh sb="5" eb="6">
      <t>ゼイ</t>
    </rPh>
    <rPh sb="6" eb="7">
      <t>ヌ</t>
    </rPh>
    <rPh sb="15" eb="19">
      <t>カドウニッスウ</t>
    </rPh>
    <phoneticPr fontId="1"/>
  </si>
  <si>
    <r>
      <t>　Ⅱ　受注予定者所有の車両によるルート</t>
    </r>
    <r>
      <rPr>
        <b/>
        <sz val="14"/>
        <color theme="1"/>
        <rFont val="ＭＳ Ｐゴシック"/>
        <family val="3"/>
        <charset val="128"/>
        <scheme val="minor"/>
      </rPr>
      <t>（①安原Ａルート、②安原Ｂルート・⑤こども園ルート、③塩江ルート）</t>
    </r>
    <rPh sb="5" eb="7">
      <t>ヨテイ</t>
    </rPh>
    <rPh sb="21" eb="23">
      <t>ヤスハラ</t>
    </rPh>
    <rPh sb="29" eb="31">
      <t>ヤスハラ</t>
    </rPh>
    <rPh sb="46" eb="48">
      <t>シオノエ</t>
    </rPh>
    <phoneticPr fontId="1"/>
  </si>
  <si>
    <t>＝</t>
    <phoneticPr fontId="1"/>
  </si>
  <si>
    <t>日</t>
    <rPh sb="0" eb="1">
      <t>ニチ</t>
    </rPh>
    <phoneticPr fontId="1"/>
  </si>
  <si>
    <t>②</t>
  </si>
  <si>
    <t>①×１.４</t>
    <phoneticPr fontId="1"/>
  </si>
  <si>
    <t>①</t>
    <phoneticPr fontId="1"/>
  </si>
  <si>
    <r>
      <rPr>
        <b/>
        <sz val="12"/>
        <color theme="1"/>
        <rFont val="ＭＳ Ｐゴシック"/>
        <family val="3"/>
        <charset val="128"/>
        <scheme val="minor"/>
      </rPr>
      <t>学校（２１０日間）</t>
    </r>
    <r>
      <rPr>
        <sz val="12"/>
        <color theme="1"/>
        <rFont val="ＭＳ Ｐゴシック"/>
        <family val="3"/>
        <charset val="128"/>
        <scheme val="minor"/>
      </rPr>
      <t>　【学年始休業日：4/1～4/6、夏季休業日：7/21～8/31、冬季休業日：12/25～1/7、学年末休業日：3/25～3/31以外】</t>
    </r>
    <rPh sb="0" eb="2">
      <t>ガッコウ</t>
    </rPh>
    <rPh sb="6" eb="8">
      <t>ニチカン</t>
    </rPh>
    <rPh sb="11" eb="13">
      <t>ガクネン</t>
    </rPh>
    <rPh sb="13" eb="14">
      <t>ハジ</t>
    </rPh>
    <rPh sb="14" eb="17">
      <t>キュウギョウビ</t>
    </rPh>
    <rPh sb="26" eb="28">
      <t>カキ</t>
    </rPh>
    <rPh sb="28" eb="30">
      <t>キュウギョウ</t>
    </rPh>
    <rPh sb="30" eb="31">
      <t>ビ</t>
    </rPh>
    <rPh sb="42" eb="44">
      <t>トウキ</t>
    </rPh>
    <rPh sb="44" eb="47">
      <t>キュウギョウビ</t>
    </rPh>
    <rPh sb="58" eb="61">
      <t>ガクネンマツ</t>
    </rPh>
    <rPh sb="61" eb="64">
      <t>キュウギョウビ</t>
    </rPh>
    <rPh sb="74" eb="76">
      <t>イガイ</t>
    </rPh>
    <phoneticPr fontId="1"/>
  </si>
  <si>
    <t>（切捨て）</t>
    <rPh sb="1" eb="2">
      <t>キ</t>
    </rPh>
    <rPh sb="2" eb="3">
      <t>ス</t>
    </rPh>
    <phoneticPr fontId="1"/>
  </si>
  <si>
    <t>３６５日×Ｎ欄（％）</t>
    <phoneticPr fontId="1"/>
  </si>
  <si>
    <t>②の稼働日数の上限日数が２４５日以上であるか：</t>
    <phoneticPr fontId="1"/>
  </si>
  <si>
    <t>【参考：Ｎ欄の確認欄】</t>
    <rPh sb="1" eb="3">
      <t>サンコウ</t>
    </rPh>
    <rPh sb="5" eb="6">
      <t>ラン</t>
    </rPh>
    <rPh sb="9" eb="10">
      <t>ラン</t>
    </rPh>
    <phoneticPr fontId="1"/>
  </si>
  <si>
    <r>
      <t>ー 記入上の注意 ー
　※データ表示において</t>
    </r>
    <r>
      <rPr>
        <b/>
        <u/>
        <sz val="12"/>
        <color theme="1"/>
        <rFont val="ＭＳ Ｐゴシック"/>
        <family val="3"/>
        <charset val="128"/>
        <scheme val="minor"/>
      </rPr>
      <t>黄色の欄に</t>
    </r>
    <r>
      <rPr>
        <b/>
        <sz val="12"/>
        <color theme="1"/>
        <rFont val="ＭＳ Ｐゴシック"/>
        <family val="3"/>
        <charset val="128"/>
        <scheme val="minor"/>
      </rPr>
      <t>必要事項を記入（入力）してください。
　※その他の欄、表示は変更しないでください。</t>
    </r>
    <rPh sb="16" eb="18">
      <t>ヒョウジ</t>
    </rPh>
    <rPh sb="22" eb="24">
      <t>キイロ</t>
    </rPh>
    <rPh sb="25" eb="26">
      <t>ラン</t>
    </rPh>
    <rPh sb="27" eb="29">
      <t>ヒツヨウ</t>
    </rPh>
    <rPh sb="29" eb="31">
      <t>ジコウ</t>
    </rPh>
    <rPh sb="32" eb="34">
      <t>キニュウ</t>
    </rPh>
    <rPh sb="35" eb="37">
      <t>ニュウリョク</t>
    </rPh>
    <rPh sb="50" eb="51">
      <t>タ</t>
    </rPh>
    <rPh sb="52" eb="53">
      <t>ラン</t>
    </rPh>
    <rPh sb="54" eb="56">
      <t>ヒョウジ</t>
    </rPh>
    <rPh sb="57" eb="5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</si>
</sst>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176" formatCode="#,##0;&quot;△ &quot;#,##0"/>
    <numFmt numFmtId="177" formatCode="0_);[Red]\(0\)"/>
    <numFmt numFmtId="178" formatCode="#,##0.0;&quot;△ &quot;#,##0.0"/>
    <numFmt numFmtId="181" formatCode="#,##0_);\(#,##0\)"/>
    <numFmt numFmtId="184" formatCode="#,##0_ ;[Red]\-#,##0\ "/>
    <numFmt numFmtId="185" formatCode="0.0"/>
    <numFmt numFmtId="186" formatCode="#,##0.0_ ;[Red]\-#,##0.0\ "/>
    <numFmt numFmtId="187" formatCode="#,##0.0_);\(#,##0.0\)"/>
    <numFmt numFmtId="188" formatCode="&quot;¥&quot;#,##0_);[Red]\(&quot;¥&quot;#,##0\)"/>
    <numFmt numFmtId="189" formatCode="0.0&quot;km&quot;"/>
    <numFmt numFmtId="190" formatCode="0&quot;分&quot;"/>
    <numFmt numFmtId="191" formatCode="0&quot;回&quot;"/>
    <numFmt numFmtId="192" formatCode="0&quot;時間&quot;"/>
    <numFmt numFmtId="193" formatCode="0&quot;日&quot;"/>
    <numFmt numFmtId="194" formatCode="#,##0_);[Red]\(#,##0\)"/>
  </numFmts>
  <fonts count="2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1"/>
      <color theme="1"/>
      <name val="ＭＳ Ｐゴシック"/>
      <family val="2"/>
      <charset val="128"/>
      <scheme val="minor"/>
    </font>
    <font>
      <sz val="14"/>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9"/>
      <color rgb="FF112E35"/>
      <name val="ＭＳ Ｐゴシック"/>
      <family val="3"/>
      <charset val="128"/>
      <scheme val="minor"/>
    </font>
    <font>
      <b/>
      <u/>
      <sz val="10"/>
      <color theme="1"/>
      <name val="ＭＳ Ｐゴシック"/>
      <family val="3"/>
      <charset val="128"/>
      <scheme val="minor"/>
    </font>
    <font>
      <b/>
      <u/>
      <sz val="12"/>
      <color theme="1"/>
      <name val="ＭＳ Ｐゴシック"/>
      <family val="3"/>
      <charset val="128"/>
      <scheme val="minor"/>
    </font>
  </fonts>
  <fills count="1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66FFCC"/>
        <bgColor indexed="64"/>
      </patternFill>
    </fill>
    <fill>
      <patternFill patternType="solid">
        <fgColor rgb="FFFDA9C1"/>
        <bgColor indexed="64"/>
      </patternFill>
    </fill>
    <fill>
      <patternFill patternType="solid">
        <fgColor rgb="FFD9FFDD"/>
        <bgColor indexed="64"/>
      </patternFill>
    </fill>
    <fill>
      <patternFill patternType="solid">
        <fgColor rgb="FFE0F9A7"/>
        <bgColor indexed="64"/>
      </patternFill>
    </fill>
    <fill>
      <patternFill patternType="solid">
        <fgColor rgb="FFE9DAFE"/>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5" tint="0.79998168889431442"/>
        <bgColor indexed="64"/>
      </patternFill>
    </fill>
  </fills>
  <borders count="90">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right/>
      <top/>
      <bottom style="dashed">
        <color auto="1"/>
      </bottom>
      <diagonal/>
    </border>
    <border>
      <left style="thin">
        <color auto="1"/>
      </left>
      <right style="thin">
        <color auto="1"/>
      </right>
      <top/>
      <bottom style="dashed">
        <color auto="1"/>
      </bottom>
      <diagonal/>
    </border>
    <border>
      <left style="thin">
        <color auto="1"/>
      </left>
      <right/>
      <top/>
      <bottom style="dashed">
        <color auto="1"/>
      </bottom>
      <diagonal/>
    </border>
    <border>
      <left/>
      <right style="thin">
        <color auto="1"/>
      </right>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auto="1"/>
      </left>
      <right/>
      <top style="medium">
        <color indexed="64"/>
      </top>
      <bottom style="dashed">
        <color auto="1"/>
      </bottom>
      <diagonal/>
    </border>
    <border>
      <left/>
      <right/>
      <top style="medium">
        <color indexed="64"/>
      </top>
      <bottom style="dashed">
        <color auto="1"/>
      </bottom>
      <diagonal/>
    </border>
    <border>
      <left/>
      <right style="thin">
        <color auto="1"/>
      </right>
      <top style="medium">
        <color indexed="64"/>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dashed">
        <color auto="1"/>
      </bottom>
      <diagonal/>
    </border>
    <border>
      <left/>
      <right style="medium">
        <color auto="1"/>
      </right>
      <top/>
      <bottom style="dashed">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top style="dashed">
        <color auto="1"/>
      </top>
      <bottom style="medium">
        <color indexed="64"/>
      </bottom>
      <diagonal/>
    </border>
    <border>
      <left/>
      <right style="thin">
        <color auto="1"/>
      </right>
      <top style="dashed">
        <color auto="1"/>
      </top>
      <bottom style="medium">
        <color indexed="64"/>
      </bottom>
      <diagonal/>
    </border>
    <border>
      <left style="thin">
        <color auto="1"/>
      </left>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indexed="64"/>
      </bottom>
      <diagonal/>
    </border>
    <border>
      <left/>
      <right style="thin">
        <color auto="1"/>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dashed">
        <color auto="1"/>
      </top>
      <bottom style="medium">
        <color indexed="64"/>
      </bottom>
      <diagonal/>
    </border>
    <border>
      <left style="thin">
        <color auto="1"/>
      </left>
      <right style="thin">
        <color auto="1"/>
      </right>
      <top style="thin">
        <color auto="1"/>
      </top>
      <bottom/>
      <diagonal/>
    </border>
    <border>
      <left/>
      <right style="thin">
        <color auto="1"/>
      </right>
      <top style="medium">
        <color indexed="64"/>
      </top>
      <bottom style="medium">
        <color indexed="64"/>
      </bottom>
      <diagonal/>
    </border>
    <border>
      <left style="medium">
        <color indexed="64"/>
      </left>
      <right/>
      <top style="thin">
        <color auto="1"/>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auto="1"/>
      </left>
      <right style="double">
        <color indexed="64"/>
      </right>
      <top style="thin">
        <color auto="1"/>
      </top>
      <bottom style="thin">
        <color indexed="64"/>
      </bottom>
      <diagonal/>
    </border>
    <border>
      <left/>
      <right style="double">
        <color indexed="64"/>
      </right>
      <top/>
      <bottom style="thin">
        <color indexed="64"/>
      </bottom>
      <diagonal/>
    </border>
    <border>
      <left style="thin">
        <color auto="1"/>
      </left>
      <right/>
      <top style="medium">
        <color indexed="64"/>
      </top>
      <bottom style="medium">
        <color indexed="64"/>
      </bottom>
      <diagonal/>
    </border>
    <border>
      <left style="medium">
        <color indexed="64"/>
      </left>
      <right/>
      <top style="medium">
        <color indexed="64"/>
      </top>
      <bottom style="dotted">
        <color indexed="64"/>
      </bottom>
      <diagonal/>
    </border>
    <border>
      <left style="thin">
        <color auto="1"/>
      </left>
      <right style="thin">
        <color indexed="64"/>
      </right>
      <top/>
      <bottom style="thin">
        <color indexed="64"/>
      </bottom>
      <diagonal/>
    </border>
    <border>
      <left/>
      <right style="medium">
        <color auto="1"/>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ashed">
        <color indexed="64"/>
      </right>
      <top style="medium">
        <color indexed="64"/>
      </top>
      <bottom style="medium">
        <color indexed="64"/>
      </bottom>
      <diagonal/>
    </border>
    <border>
      <left/>
      <right style="dashed">
        <color indexed="64"/>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style="thin">
        <color indexed="64"/>
      </right>
      <top style="medium">
        <color indexed="64"/>
      </top>
      <bottom style="dotted">
        <color indexed="64"/>
      </bottom>
      <diagonal/>
    </border>
  </borders>
  <cellStyleXfs count="5">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569">
    <xf numFmtId="0" fontId="0" fillId="0" borderId="0" xfId="0">
      <alignment vertical="center"/>
    </xf>
    <xf numFmtId="0" fontId="4" fillId="0" borderId="0" xfId="0" applyFont="1">
      <alignment vertical="center"/>
    </xf>
    <xf numFmtId="0" fontId="6" fillId="0" borderId="0" xfId="0" applyFont="1" applyAlignment="1">
      <alignment vertical="center" shrinkToFit="1"/>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176" fontId="5" fillId="0" borderId="0" xfId="0" applyNumberFormat="1" applyFont="1" applyAlignment="1">
      <alignment horizontal="center" vertical="center" shrinkToFit="1"/>
    </xf>
    <xf numFmtId="0" fontId="8" fillId="0" borderId="0" xfId="0" applyFont="1">
      <alignment vertical="center"/>
    </xf>
    <xf numFmtId="0" fontId="13" fillId="0" borderId="0" xfId="0" applyFont="1">
      <alignment vertical="center"/>
    </xf>
    <xf numFmtId="0" fontId="15"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Alignment="1">
      <alignment horizontal="left" vertical="center"/>
    </xf>
    <xf numFmtId="188" fontId="16" fillId="0" borderId="0" xfId="0" applyNumberFormat="1" applyFont="1">
      <alignment vertical="center"/>
    </xf>
    <xf numFmtId="188" fontId="3" fillId="0" borderId="0" xfId="0" applyNumberFormat="1" applyFont="1">
      <alignment vertical="center"/>
    </xf>
    <xf numFmtId="188" fontId="2" fillId="0" borderId="0" xfId="0" applyNumberFormat="1" applyFont="1">
      <alignment vertical="center"/>
    </xf>
    <xf numFmtId="188" fontId="3" fillId="0" borderId="0" xfId="0" applyNumberFormat="1" applyFont="1" applyAlignment="1">
      <alignment horizontal="center" vertical="center"/>
    </xf>
    <xf numFmtId="188" fontId="2" fillId="0" borderId="0" xfId="0" applyNumberFormat="1" applyFont="1" applyAlignment="1">
      <alignment horizontal="center" vertical="center"/>
    </xf>
    <xf numFmtId="0" fontId="13" fillId="0" borderId="0" xfId="0" applyFont="1" applyAlignment="1">
      <alignment horizontal="center" vertical="center"/>
    </xf>
    <xf numFmtId="0" fontId="7" fillId="0" borderId="0" xfId="0" applyFont="1">
      <alignment vertical="center"/>
    </xf>
    <xf numFmtId="0" fontId="7" fillId="7" borderId="0" xfId="0" applyFont="1" applyFill="1">
      <alignment vertical="center"/>
    </xf>
    <xf numFmtId="0" fontId="11" fillId="0" borderId="0" xfId="0" applyFont="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188" fontId="14" fillId="2" borderId="52" xfId="3" applyNumberFormat="1" applyFont="1" applyFill="1" applyBorder="1" applyAlignment="1" applyProtection="1">
      <alignment vertical="center"/>
      <protection locked="0"/>
    </xf>
    <xf numFmtId="194" fontId="14" fillId="0" borderId="0" xfId="3" applyNumberFormat="1" applyFont="1" applyFill="1" applyBorder="1" applyAlignment="1">
      <alignment horizontal="right" vertical="center"/>
    </xf>
    <xf numFmtId="1" fontId="14" fillId="2" borderId="84" xfId="0" applyNumberFormat="1" applyFont="1" applyFill="1" applyBorder="1" applyProtection="1">
      <alignment vertical="center"/>
      <protection locked="0"/>
    </xf>
    <xf numFmtId="185" fontId="14" fillId="2" borderId="84" xfId="0" applyNumberFormat="1" applyFont="1" applyFill="1" applyBorder="1" applyProtection="1">
      <alignment vertical="center"/>
      <protection locked="0"/>
    </xf>
    <xf numFmtId="0" fontId="3" fillId="0" borderId="3" xfId="0" applyFont="1" applyBorder="1" applyAlignment="1">
      <alignment horizontal="left" vertical="center"/>
    </xf>
    <xf numFmtId="1" fontId="14" fillId="0" borderId="84" xfId="0" applyNumberFormat="1" applyFont="1" applyBorder="1">
      <alignment vertical="center"/>
    </xf>
    <xf numFmtId="185" fontId="14" fillId="0" borderId="84" xfId="0" applyNumberFormat="1" applyFont="1" applyBorder="1">
      <alignment vertical="center"/>
    </xf>
    <xf numFmtId="1" fontId="14" fillId="0" borderId="0" xfId="0" applyNumberFormat="1" applyFont="1" applyAlignment="1">
      <alignment horizontal="right" vertical="center"/>
    </xf>
    <xf numFmtId="1" fontId="14" fillId="0" borderId="0" xfId="0" applyNumberFormat="1" applyFont="1" applyAlignment="1">
      <alignment horizontal="center" vertical="center"/>
    </xf>
    <xf numFmtId="185" fontId="14" fillId="0" borderId="0" xfId="0" applyNumberFormat="1" applyFont="1" applyAlignment="1">
      <alignment horizontal="right" vertical="center"/>
    </xf>
    <xf numFmtId="10" fontId="14" fillId="0" borderId="0" xfId="4" applyNumberFormat="1" applyFont="1" applyFill="1" applyBorder="1" applyAlignment="1">
      <alignment horizontal="right" vertical="center"/>
    </xf>
    <xf numFmtId="10" fontId="14" fillId="0" borderId="0" xfId="4" applyNumberFormat="1" applyFont="1" applyFill="1" applyBorder="1" applyAlignment="1">
      <alignment horizontal="center" vertical="center"/>
    </xf>
    <xf numFmtId="190" fontId="3" fillId="0" borderId="39" xfId="0" applyNumberFormat="1" applyFont="1" applyBorder="1" applyAlignment="1">
      <alignment horizontal="center" vertical="center"/>
    </xf>
    <xf numFmtId="189" fontId="3" fillId="0" borderId="4" xfId="0" applyNumberFormat="1" applyFont="1" applyBorder="1" applyAlignment="1">
      <alignment horizontal="center" vertical="center"/>
    </xf>
    <xf numFmtId="0" fontId="4" fillId="0" borderId="0" xfId="0" applyFont="1" applyAlignment="1">
      <alignment horizontal="left" vertical="center"/>
    </xf>
    <xf numFmtId="188" fontId="14" fillId="0" borderId="9" xfId="0" applyNumberFormat="1" applyFont="1" applyBorder="1" applyAlignment="1">
      <alignment horizontal="center" vertical="center" shrinkToFit="1"/>
    </xf>
    <xf numFmtId="188" fontId="14" fillId="0" borderId="74" xfId="0" applyNumberFormat="1" applyFont="1" applyBorder="1" applyAlignment="1">
      <alignment horizontal="center" vertical="center" shrinkToFit="1"/>
    </xf>
    <xf numFmtId="188" fontId="15" fillId="0" borderId="50" xfId="0" applyNumberFormat="1" applyFont="1" applyBorder="1" applyAlignment="1">
      <alignment horizontal="center" vertical="center" shrinkToFit="1"/>
    </xf>
    <xf numFmtId="0" fontId="3" fillId="0" borderId="3" xfId="0" applyFont="1" applyBorder="1" applyAlignment="1">
      <alignment horizontal="center" vertical="center"/>
    </xf>
    <xf numFmtId="0" fontId="7" fillId="7" borderId="28" xfId="0" applyFont="1" applyFill="1" applyBorder="1">
      <alignment vertical="center"/>
    </xf>
    <xf numFmtId="0" fontId="7" fillId="7" borderId="29" xfId="0" applyFont="1" applyFill="1" applyBorder="1">
      <alignment vertical="center"/>
    </xf>
    <xf numFmtId="0" fontId="7" fillId="7" borderId="30" xfId="0" applyFont="1" applyFill="1" applyBorder="1">
      <alignment vertical="center"/>
    </xf>
    <xf numFmtId="0" fontId="15" fillId="0" borderId="0" xfId="0" applyFont="1" applyAlignment="1">
      <alignment horizontal="center" vertical="center"/>
    </xf>
    <xf numFmtId="0" fontId="5" fillId="0" borderId="0" xfId="0" applyFont="1" applyAlignment="1">
      <alignment horizontal="center" shrinkToFit="1"/>
    </xf>
    <xf numFmtId="20" fontId="5" fillId="0" borderId="22" xfId="0" applyNumberFormat="1" applyFont="1" applyBorder="1" applyAlignment="1">
      <alignment vertical="center" shrinkToFit="1"/>
    </xf>
    <xf numFmtId="0" fontId="4" fillId="4" borderId="73" xfId="0" applyFont="1" applyFill="1" applyBorder="1" applyAlignment="1">
      <alignment horizontal="center" vertical="center" shrinkToFit="1"/>
    </xf>
    <xf numFmtId="0" fontId="4" fillId="4" borderId="38" xfId="0" applyFont="1" applyFill="1" applyBorder="1" applyAlignment="1">
      <alignment horizontal="center" vertical="center" shrinkToFit="1"/>
    </xf>
    <xf numFmtId="0" fontId="4" fillId="14" borderId="36" xfId="0" applyFont="1" applyFill="1" applyBorder="1" applyAlignment="1">
      <alignment horizontal="center" vertical="center" shrinkToFit="1"/>
    </xf>
    <xf numFmtId="0" fontId="4" fillId="0" borderId="0" xfId="0" applyFont="1" applyAlignment="1">
      <alignment horizontal="center" vertical="center" shrinkToFit="1"/>
    </xf>
    <xf numFmtId="0" fontId="4" fillId="4" borderId="36" xfId="0" applyFont="1" applyFill="1" applyBorder="1" applyAlignment="1">
      <alignment horizontal="center" vertical="center" shrinkToFit="1"/>
    </xf>
    <xf numFmtId="0" fontId="4" fillId="4" borderId="86" xfId="0" applyFont="1" applyFill="1" applyBorder="1" applyAlignment="1">
      <alignment horizontal="center" vertical="center" shrinkToFit="1"/>
    </xf>
    <xf numFmtId="0" fontId="5" fillId="14" borderId="6" xfId="0" applyFont="1" applyFill="1" applyBorder="1" applyAlignment="1">
      <alignment horizontal="center" vertical="center" shrinkToFit="1"/>
    </xf>
    <xf numFmtId="0" fontId="5" fillId="14" borderId="21" xfId="0" applyFont="1" applyFill="1" applyBorder="1" applyAlignment="1">
      <alignment horizontal="center" vertical="center" shrinkToFit="1"/>
    </xf>
    <xf numFmtId="177" fontId="5" fillId="14" borderId="25" xfId="0" applyNumberFormat="1" applyFont="1" applyFill="1" applyBorder="1" applyAlignment="1">
      <alignment horizontal="center" vertical="center" shrinkToFit="1"/>
    </xf>
    <xf numFmtId="181" fontId="5" fillId="0" borderId="0" xfId="0" applyNumberFormat="1" applyFont="1" applyAlignment="1">
      <alignment horizontal="center" vertical="center" shrinkToFit="1"/>
    </xf>
    <xf numFmtId="177" fontId="5" fillId="0" borderId="0" xfId="0" applyNumberFormat="1" applyFont="1" applyAlignment="1">
      <alignment horizontal="center" vertical="center" shrinkToFit="1"/>
    </xf>
    <xf numFmtId="176" fontId="5" fillId="0" borderId="0" xfId="0" applyNumberFormat="1" applyFont="1" applyAlignment="1">
      <alignment vertical="center" shrinkToFit="1"/>
    </xf>
    <xf numFmtId="176" fontId="5" fillId="0" borderId="0" xfId="0" applyNumberFormat="1" applyFont="1" applyAlignment="1">
      <alignment shrinkToFit="1"/>
    </xf>
    <xf numFmtId="178" fontId="5" fillId="0" borderId="0" xfId="0" applyNumberFormat="1" applyFont="1" applyAlignment="1">
      <alignment horizontal="center" vertical="center" shrinkToFit="1"/>
    </xf>
    <xf numFmtId="178" fontId="5" fillId="14" borderId="47" xfId="0" applyNumberFormat="1" applyFont="1" applyFill="1" applyBorder="1" applyAlignment="1">
      <alignment horizontal="center" vertical="center" shrinkToFit="1"/>
    </xf>
    <xf numFmtId="0" fontId="5" fillId="0" borderId="9" xfId="0" applyFont="1" applyBorder="1" applyAlignment="1">
      <alignment horizontal="center" vertical="center" shrinkToFit="1"/>
    </xf>
    <xf numFmtId="181" fontId="5" fillId="0" borderId="9" xfId="0" applyNumberFormat="1" applyFont="1" applyBorder="1" applyAlignment="1">
      <alignment vertical="center" shrinkToFit="1"/>
    </xf>
    <xf numFmtId="0" fontId="5" fillId="0" borderId="9" xfId="0" applyFont="1" applyBorder="1" applyAlignment="1">
      <alignment vertical="center" shrinkToFit="1"/>
    </xf>
    <xf numFmtId="0" fontId="5" fillId="0" borderId="5" xfId="0" applyFont="1" applyBorder="1" applyAlignment="1">
      <alignment vertical="center" shrinkToFit="1"/>
    </xf>
    <xf numFmtId="0" fontId="5" fillId="0" borderId="6" xfId="0" applyFont="1" applyBorder="1" applyAlignment="1">
      <alignment vertical="center" shrinkToFit="1"/>
    </xf>
    <xf numFmtId="178" fontId="5" fillId="0" borderId="74" xfId="0" applyNumberFormat="1" applyFont="1" applyBorder="1" applyAlignment="1">
      <alignment vertical="center" shrinkToFit="1"/>
    </xf>
    <xf numFmtId="0" fontId="5" fillId="0" borderId="74" xfId="0" applyFont="1" applyBorder="1" applyAlignment="1">
      <alignment vertical="center" shrinkToFit="1"/>
    </xf>
    <xf numFmtId="176" fontId="5" fillId="0" borderId="74" xfId="0" applyNumberFormat="1" applyFont="1" applyBorder="1" applyAlignment="1">
      <alignment horizontal="center" vertical="center" shrinkToFit="1"/>
    </xf>
    <xf numFmtId="20" fontId="5" fillId="0" borderId="0" xfId="0" applyNumberFormat="1" applyFont="1" applyAlignment="1">
      <alignment vertical="center" shrinkToFit="1"/>
    </xf>
    <xf numFmtId="0" fontId="5" fillId="0" borderId="0" xfId="0" applyFont="1" applyAlignment="1">
      <alignment horizontal="left" vertical="center" shrinkToFit="1"/>
    </xf>
    <xf numFmtId="0" fontId="18" fillId="6" borderId="73" xfId="0" applyFont="1" applyFill="1" applyBorder="1" applyAlignment="1">
      <alignment horizontal="center" vertical="center" shrinkToFit="1"/>
    </xf>
    <xf numFmtId="0" fontId="18" fillId="6" borderId="38" xfId="0" applyFont="1" applyFill="1" applyBorder="1" applyAlignment="1">
      <alignment horizontal="center" vertical="center" shrinkToFit="1"/>
    </xf>
    <xf numFmtId="0" fontId="5" fillId="6" borderId="89" xfId="0" applyFont="1" applyFill="1" applyBorder="1" applyAlignment="1">
      <alignment vertical="center" textRotation="255" shrinkToFit="1"/>
    </xf>
    <xf numFmtId="0" fontId="4" fillId="12" borderId="36" xfId="0" applyFont="1" applyFill="1" applyBorder="1" applyAlignment="1">
      <alignment horizontal="center" vertical="center" shrinkToFit="1"/>
    </xf>
    <xf numFmtId="0" fontId="4" fillId="12" borderId="37" xfId="0" applyFont="1" applyFill="1" applyBorder="1" applyAlignment="1">
      <alignment horizontal="center" vertical="center" shrinkToFit="1"/>
    </xf>
    <xf numFmtId="0" fontId="4" fillId="12" borderId="38" xfId="0" applyFont="1" applyFill="1" applyBorder="1" applyAlignment="1">
      <alignment horizontal="center" vertical="center" shrinkToFit="1"/>
    </xf>
    <xf numFmtId="0" fontId="5" fillId="6" borderId="36" xfId="0" applyFont="1" applyFill="1" applyBorder="1" applyAlignment="1">
      <alignment vertical="center" wrapText="1" shrinkToFit="1"/>
    </xf>
    <xf numFmtId="0" fontId="5" fillId="6" borderId="38" xfId="0" applyFont="1" applyFill="1" applyBorder="1" applyAlignment="1">
      <alignment vertical="center" shrinkToFit="1"/>
    </xf>
    <xf numFmtId="0" fontId="4" fillId="6" borderId="36" xfId="0" applyFont="1" applyFill="1" applyBorder="1" applyAlignment="1">
      <alignment horizontal="center" vertical="center" shrinkToFit="1"/>
    </xf>
    <xf numFmtId="0" fontId="4" fillId="6" borderId="86" xfId="0" applyFont="1" applyFill="1" applyBorder="1" applyAlignment="1">
      <alignment horizontal="center" vertical="center" shrinkToFit="1"/>
    </xf>
    <xf numFmtId="181" fontId="5" fillId="14" borderId="12" xfId="0" applyNumberFormat="1" applyFont="1" applyFill="1" applyBorder="1" applyAlignment="1">
      <alignment horizontal="center" vertical="center" shrinkToFit="1"/>
    </xf>
    <xf numFmtId="181" fontId="5" fillId="6" borderId="11" xfId="0" applyNumberFormat="1" applyFont="1" applyFill="1" applyBorder="1" applyAlignment="1">
      <alignment horizontal="center" vertical="center" shrinkToFit="1"/>
    </xf>
    <xf numFmtId="181" fontId="5" fillId="0" borderId="11" xfId="0" applyNumberFormat="1" applyFont="1" applyBorder="1" applyAlignment="1">
      <alignment horizontal="center" vertical="center" shrinkToFit="1"/>
    </xf>
    <xf numFmtId="178" fontId="5" fillId="6" borderId="61" xfId="0" applyNumberFormat="1" applyFont="1" applyFill="1" applyBorder="1" applyAlignment="1">
      <alignment horizontal="center" vertical="center" shrinkToFit="1"/>
    </xf>
    <xf numFmtId="178" fontId="5" fillId="0" borderId="23" xfId="0" applyNumberFormat="1" applyFont="1" applyBorder="1" applyAlignment="1">
      <alignment horizontal="center" vertical="center" shrinkToFit="1"/>
    </xf>
    <xf numFmtId="178" fontId="5" fillId="14" borderId="21" xfId="0" applyNumberFormat="1" applyFont="1" applyFill="1" applyBorder="1" applyAlignment="1">
      <alignment horizontal="center" vertical="center" shrinkToFit="1"/>
    </xf>
    <xf numFmtId="0" fontId="5" fillId="6" borderId="36" xfId="0" applyFont="1" applyFill="1" applyBorder="1" applyAlignment="1">
      <alignment vertical="center" shrinkToFit="1"/>
    </xf>
    <xf numFmtId="0" fontId="5" fillId="6" borderId="37" xfId="0" applyFont="1" applyFill="1" applyBorder="1" applyAlignment="1">
      <alignment vertical="center" shrinkToFit="1"/>
    </xf>
    <xf numFmtId="181" fontId="5" fillId="14" borderId="53" xfId="0" applyNumberFormat="1" applyFont="1" applyFill="1" applyBorder="1" applyAlignment="1">
      <alignment horizontal="center" vertical="center" shrinkToFi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39" xfId="0" applyFont="1" applyBorder="1" applyAlignment="1">
      <alignment horizontal="left" vertical="center"/>
    </xf>
    <xf numFmtId="188" fontId="16" fillId="0" borderId="72" xfId="0" applyNumberFormat="1" applyFont="1" applyBorder="1" applyAlignment="1">
      <alignment horizontal="right" vertical="center"/>
    </xf>
    <xf numFmtId="188" fontId="16" fillId="0" borderId="29" xfId="0" applyNumberFormat="1" applyFont="1" applyBorder="1" applyAlignment="1">
      <alignment horizontal="right" vertical="center"/>
    </xf>
    <xf numFmtId="188" fontId="16" fillId="0" borderId="30" xfId="0" applyNumberFormat="1" applyFont="1" applyBorder="1" applyAlignment="1">
      <alignment horizontal="right" vertical="center"/>
    </xf>
    <xf numFmtId="0" fontId="7" fillId="7" borderId="28" xfId="0" applyFont="1" applyFill="1" applyBorder="1" applyAlignment="1">
      <alignment horizontal="left" vertical="center"/>
    </xf>
    <xf numFmtId="0" fontId="7" fillId="7" borderId="29" xfId="0" applyFont="1" applyFill="1" applyBorder="1" applyAlignment="1">
      <alignment horizontal="left" vertical="center"/>
    </xf>
    <xf numFmtId="0" fontId="7" fillId="7" borderId="30" xfId="0" applyFont="1" applyFill="1" applyBorder="1" applyAlignment="1">
      <alignment horizontal="left"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5" fillId="13" borderId="40" xfId="0" applyFont="1" applyFill="1" applyBorder="1" applyAlignment="1">
      <alignment horizontal="center" vertical="center" wrapText="1"/>
    </xf>
    <xf numFmtId="0" fontId="5" fillId="13" borderId="41" xfId="0" applyFont="1" applyFill="1" applyBorder="1" applyAlignment="1">
      <alignment horizontal="center" vertical="center"/>
    </xf>
    <xf numFmtId="0" fontId="5" fillId="13" borderId="39" xfId="0" applyFont="1" applyFill="1" applyBorder="1" applyAlignment="1">
      <alignment horizontal="center" vertical="center"/>
    </xf>
    <xf numFmtId="10" fontId="11" fillId="2" borderId="14" xfId="4" applyNumberFormat="1" applyFont="1" applyFill="1" applyBorder="1" applyAlignment="1" applyProtection="1">
      <alignment horizontal="right" vertical="center"/>
      <protection locked="0"/>
    </xf>
    <xf numFmtId="10" fontId="11" fillId="2" borderId="15" xfId="4" applyNumberFormat="1" applyFont="1" applyFill="1" applyBorder="1" applyAlignment="1" applyProtection="1">
      <alignment horizontal="right" vertical="center"/>
      <protection locked="0"/>
    </xf>
    <xf numFmtId="10" fontId="11" fillId="2" borderId="16" xfId="4" applyNumberFormat="1" applyFont="1" applyFill="1" applyBorder="1" applyAlignment="1" applyProtection="1">
      <alignment horizontal="right" vertical="center"/>
      <protection locked="0"/>
    </xf>
    <xf numFmtId="10" fontId="11" fillId="2" borderId="19" xfId="4" applyNumberFormat="1" applyFont="1" applyFill="1" applyBorder="1" applyAlignment="1" applyProtection="1">
      <alignment horizontal="right" vertical="center"/>
      <protection locked="0"/>
    </xf>
    <xf numFmtId="10" fontId="11" fillId="2" borderId="22" xfId="4" applyNumberFormat="1" applyFont="1" applyFill="1" applyBorder="1" applyAlignment="1" applyProtection="1">
      <alignment horizontal="right" vertical="center"/>
      <protection locked="0"/>
    </xf>
    <xf numFmtId="10" fontId="11" fillId="2" borderId="24" xfId="4" applyNumberFormat="1" applyFont="1" applyFill="1" applyBorder="1" applyAlignment="1" applyProtection="1">
      <alignment horizontal="right" vertical="center"/>
      <protection locked="0"/>
    </xf>
    <xf numFmtId="190" fontId="3" fillId="0" borderId="40" xfId="0" applyNumberFormat="1" applyFont="1" applyBorder="1" applyAlignment="1">
      <alignment horizontal="right" vertical="center"/>
    </xf>
    <xf numFmtId="190" fontId="3" fillId="0" borderId="41" xfId="0" applyNumberFormat="1" applyFont="1" applyBorder="1" applyAlignment="1">
      <alignment horizontal="right" vertical="center"/>
    </xf>
    <xf numFmtId="190" fontId="3" fillId="0" borderId="39" xfId="0" applyNumberFormat="1" applyFont="1" applyBorder="1" applyAlignment="1">
      <alignment horizontal="right" vertical="center"/>
    </xf>
    <xf numFmtId="189" fontId="3" fillId="0" borderId="40" xfId="0" applyNumberFormat="1" applyFont="1" applyBorder="1" applyAlignment="1">
      <alignment horizontal="right" vertical="center"/>
    </xf>
    <xf numFmtId="189" fontId="3" fillId="0" borderId="41" xfId="0" applyNumberFormat="1" applyFont="1" applyBorder="1" applyAlignment="1">
      <alignment horizontal="right" vertical="center"/>
    </xf>
    <xf numFmtId="189" fontId="3" fillId="0" borderId="39" xfId="0" applyNumberFormat="1" applyFont="1" applyBorder="1" applyAlignment="1">
      <alignment horizontal="right" vertical="center"/>
    </xf>
    <xf numFmtId="1" fontId="14" fillId="0" borderId="9" xfId="0" applyNumberFormat="1" applyFont="1" applyBorder="1" applyAlignment="1">
      <alignment horizontal="center" vertical="center"/>
    </xf>
    <xf numFmtId="0" fontId="3" fillId="0" borderId="63" xfId="0" applyFont="1" applyBorder="1" applyAlignment="1">
      <alignment horizontal="center" vertical="center"/>
    </xf>
    <xf numFmtId="0" fontId="3" fillId="0" borderId="52" xfId="0" applyFont="1" applyBorder="1" applyAlignment="1">
      <alignment horizontal="center" vertical="center"/>
    </xf>
    <xf numFmtId="0" fontId="3" fillId="0" borderId="75" xfId="0" applyFont="1" applyBorder="1" applyAlignment="1">
      <alignment horizontal="left" vertical="center"/>
    </xf>
    <xf numFmtId="0" fontId="3" fillId="0" borderId="29" xfId="0" applyFont="1" applyBorder="1" applyAlignment="1">
      <alignment horizontal="center" vertical="center"/>
    </xf>
    <xf numFmtId="0" fontId="14" fillId="0" borderId="62" xfId="0" applyFont="1" applyBorder="1" applyAlignment="1">
      <alignment horizontal="center" vertical="center" shrinkToFit="1"/>
    </xf>
    <xf numFmtId="5" fontId="5" fillId="0" borderId="41" xfId="0" applyNumberFormat="1" applyFont="1" applyBorder="1" applyAlignment="1">
      <alignment horizontal="right" vertical="center" wrapText="1"/>
    </xf>
    <xf numFmtId="5" fontId="5" fillId="0" borderId="39" xfId="0" applyNumberFormat="1" applyFont="1" applyBorder="1" applyAlignment="1">
      <alignment horizontal="right" vertical="center" wrapText="1"/>
    </xf>
    <xf numFmtId="188" fontId="3" fillId="0" borderId="9" xfId="0" applyNumberFormat="1" applyFont="1" applyBorder="1" applyAlignment="1">
      <alignment horizontal="center" vertical="center"/>
    </xf>
    <xf numFmtId="5" fontId="3" fillId="0" borderId="42" xfId="0" applyNumberFormat="1" applyFont="1" applyBorder="1" applyAlignment="1">
      <alignment horizontal="right" vertical="center"/>
    </xf>
    <xf numFmtId="5" fontId="3" fillId="0" borderId="1" xfId="0" applyNumberFormat="1" applyFont="1" applyBorder="1" applyAlignment="1">
      <alignment horizontal="right" vertical="center"/>
    </xf>
    <xf numFmtId="5" fontId="3" fillId="0" borderId="2" xfId="0" applyNumberFormat="1" applyFont="1" applyBorder="1" applyAlignment="1">
      <alignment horizontal="right" vertical="center"/>
    </xf>
    <xf numFmtId="5" fontId="3" fillId="0" borderId="7" xfId="0" applyNumberFormat="1" applyFont="1" applyBorder="1" applyAlignment="1">
      <alignment horizontal="right" vertical="center"/>
    </xf>
    <xf numFmtId="5" fontId="3" fillId="0" borderId="3" xfId="0" applyNumberFormat="1" applyFont="1" applyBorder="1" applyAlignment="1">
      <alignment horizontal="right" vertical="center"/>
    </xf>
    <xf numFmtId="5" fontId="3" fillId="0" borderId="4" xfId="0" applyNumberFormat="1" applyFont="1" applyBorder="1" applyAlignment="1">
      <alignment horizontal="right" vertical="center"/>
    </xf>
    <xf numFmtId="0" fontId="14" fillId="13" borderId="40" xfId="0" applyFont="1" applyFill="1" applyBorder="1" applyAlignment="1">
      <alignment horizontal="center" vertical="center" wrapText="1" shrinkToFit="1"/>
    </xf>
    <xf numFmtId="0" fontId="14" fillId="13" borderId="41" xfId="0" applyFont="1" applyFill="1" applyBorder="1" applyAlignment="1">
      <alignment horizontal="center" vertical="center" shrinkToFit="1"/>
    </xf>
    <xf numFmtId="0" fontId="14" fillId="13" borderId="39" xfId="0" applyFont="1" applyFill="1" applyBorder="1" applyAlignment="1">
      <alignment horizontal="center" vertical="center" shrinkToFit="1"/>
    </xf>
    <xf numFmtId="192" fontId="3" fillId="0" borderId="40" xfId="0" applyNumberFormat="1" applyFont="1" applyBorder="1" applyAlignment="1">
      <alignment horizontal="right" vertical="center"/>
    </xf>
    <xf numFmtId="192" fontId="3" fillId="0" borderId="41" xfId="0" applyNumberFormat="1" applyFont="1" applyBorder="1" applyAlignment="1">
      <alignment horizontal="right" vertical="center"/>
    </xf>
    <xf numFmtId="192" fontId="3" fillId="0" borderId="68" xfId="0" applyNumberFormat="1" applyFont="1" applyBorder="1" applyAlignment="1">
      <alignment horizontal="right" vertical="center"/>
    </xf>
    <xf numFmtId="189" fontId="3" fillId="0" borderId="68" xfId="0" applyNumberFormat="1" applyFont="1" applyBorder="1" applyAlignment="1">
      <alignment horizontal="right" vertical="center"/>
    </xf>
    <xf numFmtId="189" fontId="3" fillId="0" borderId="9" xfId="0" applyNumberFormat="1" applyFont="1" applyBorder="1" applyAlignment="1">
      <alignment horizontal="right" vertical="center"/>
    </xf>
    <xf numFmtId="190" fontId="3" fillId="0" borderId="65" xfId="0" applyNumberFormat="1" applyFont="1" applyBorder="1" applyAlignment="1">
      <alignment horizontal="center" vertical="center"/>
    </xf>
    <xf numFmtId="190" fontId="3" fillId="0" borderId="66" xfId="0" applyNumberFormat="1" applyFont="1" applyBorder="1" applyAlignment="1">
      <alignment horizontal="center" vertical="center"/>
    </xf>
    <xf numFmtId="189" fontId="3" fillId="0" borderId="65" xfId="0" applyNumberFormat="1" applyFont="1" applyBorder="1" applyAlignment="1">
      <alignment horizontal="center" vertical="center"/>
    </xf>
    <xf numFmtId="189" fontId="3" fillId="0" borderId="66" xfId="0" applyNumberFormat="1" applyFont="1" applyBorder="1" applyAlignment="1">
      <alignment horizontal="center" vertical="center"/>
    </xf>
    <xf numFmtId="190" fontId="3" fillId="0" borderId="67" xfId="0" applyNumberFormat="1" applyFont="1" applyBorder="1" applyAlignment="1">
      <alignment horizontal="center" vertical="center"/>
    </xf>
    <xf numFmtId="190" fontId="3" fillId="0" borderId="9" xfId="0" applyNumberFormat="1" applyFont="1" applyBorder="1" applyAlignment="1">
      <alignment horizontal="right" vertical="center"/>
    </xf>
    <xf numFmtId="190" fontId="3" fillId="0" borderId="70" xfId="0" applyNumberFormat="1" applyFont="1" applyBorder="1" applyAlignment="1">
      <alignment horizontal="right" vertical="center"/>
    </xf>
    <xf numFmtId="0" fontId="5" fillId="13" borderId="9" xfId="0" applyFont="1" applyFill="1" applyBorder="1" applyAlignment="1">
      <alignment horizontal="center" vertical="center"/>
    </xf>
    <xf numFmtId="193" fontId="3" fillId="0" borderId="9" xfId="0" applyNumberFormat="1" applyFont="1" applyBorder="1" applyAlignment="1">
      <alignment horizontal="right" vertical="center"/>
    </xf>
    <xf numFmtId="0" fontId="5" fillId="13" borderId="41" xfId="0" applyFont="1" applyFill="1" applyBorder="1" applyAlignment="1">
      <alignment horizontal="center" vertical="center" wrapText="1"/>
    </xf>
    <xf numFmtId="0" fontId="5" fillId="13" borderId="39" xfId="0" applyFont="1" applyFill="1" applyBorder="1" applyAlignment="1">
      <alignment horizontal="center" vertical="center" wrapText="1"/>
    </xf>
    <xf numFmtId="189" fontId="3" fillId="0" borderId="7" xfId="0" applyNumberFormat="1" applyFont="1" applyBorder="1" applyAlignment="1">
      <alignment horizontal="right" vertical="center"/>
    </xf>
    <xf numFmtId="189" fontId="3" fillId="0" borderId="3" xfId="0" applyNumberFormat="1" applyFont="1" applyBorder="1" applyAlignment="1">
      <alignment horizontal="right" vertical="center"/>
    </xf>
    <xf numFmtId="189" fontId="3" fillId="0" borderId="71" xfId="0" applyNumberFormat="1" applyFont="1" applyBorder="1" applyAlignment="1">
      <alignment horizontal="right" vertical="center"/>
    </xf>
    <xf numFmtId="0" fontId="2" fillId="0" borderId="3" xfId="0" applyFont="1" applyBorder="1" applyAlignment="1">
      <alignment horizontal="center" vertical="center"/>
    </xf>
    <xf numFmtId="0" fontId="3" fillId="0" borderId="39" xfId="0" applyFont="1" applyBorder="1" applyAlignment="1">
      <alignment horizontal="center" vertical="center"/>
    </xf>
    <xf numFmtId="0" fontId="3" fillId="0" borderId="9" xfId="0" applyFont="1" applyBorder="1" applyAlignment="1">
      <alignment horizontal="center" vertical="center"/>
    </xf>
    <xf numFmtId="1" fontId="14" fillId="0" borderId="28" xfId="0" applyNumberFormat="1" applyFont="1" applyBorder="1" applyAlignment="1">
      <alignment horizontal="center" vertical="center"/>
    </xf>
    <xf numFmtId="1" fontId="14" fillId="0" borderId="63" xfId="0" applyNumberFormat="1" applyFont="1" applyBorder="1" applyAlignment="1">
      <alignment horizontal="center" vertical="center"/>
    </xf>
    <xf numFmtId="191" fontId="3" fillId="0" borderId="64" xfId="0" applyNumberFormat="1" applyFont="1" applyBorder="1" applyAlignment="1">
      <alignment horizontal="right" vertical="center"/>
    </xf>
    <xf numFmtId="191" fontId="3" fillId="0" borderId="41" xfId="0" applyNumberFormat="1" applyFont="1" applyBorder="1" applyAlignment="1">
      <alignment horizontal="right" vertical="center"/>
    </xf>
    <xf numFmtId="191" fontId="3" fillId="0" borderId="68" xfId="0" applyNumberFormat="1" applyFont="1" applyBorder="1" applyAlignment="1">
      <alignment horizontal="right" vertical="center"/>
    </xf>
    <xf numFmtId="0" fontId="5" fillId="13" borderId="9" xfId="0" applyFont="1" applyFill="1" applyBorder="1" applyAlignment="1">
      <alignment horizontal="center" vertical="center" wrapText="1"/>
    </xf>
    <xf numFmtId="0" fontId="5" fillId="13" borderId="40" xfId="0" applyFont="1" applyFill="1" applyBorder="1" applyAlignment="1">
      <alignment horizontal="center" vertical="center"/>
    </xf>
    <xf numFmtId="0" fontId="3" fillId="0" borderId="42"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190" fontId="3" fillId="0" borderId="40" xfId="0" applyNumberFormat="1" applyFont="1" applyBorder="1" applyAlignment="1">
      <alignment horizontal="center" vertical="center"/>
    </xf>
    <xf numFmtId="190" fontId="3" fillId="0" borderId="41" xfId="0" applyNumberFormat="1" applyFont="1" applyBorder="1" applyAlignment="1">
      <alignment horizontal="center" vertical="center"/>
    </xf>
    <xf numFmtId="189" fontId="3" fillId="0" borderId="40" xfId="0" applyNumberFormat="1" applyFont="1" applyBorder="1" applyAlignment="1">
      <alignment horizontal="center" vertical="center"/>
    </xf>
    <xf numFmtId="189" fontId="3" fillId="0" borderId="41" xfId="0" applyNumberFormat="1" applyFont="1" applyBorder="1" applyAlignment="1">
      <alignment horizontal="center" vertical="center"/>
    </xf>
    <xf numFmtId="189" fontId="3" fillId="0" borderId="67" xfId="0" applyNumberFormat="1" applyFont="1" applyBorder="1" applyAlignment="1">
      <alignment horizontal="center" vertical="center"/>
    </xf>
    <xf numFmtId="177" fontId="3" fillId="0" borderId="65" xfId="0" applyNumberFormat="1" applyFont="1" applyBorder="1" applyAlignment="1">
      <alignment horizontal="center" vertical="center"/>
    </xf>
    <xf numFmtId="177" fontId="3" fillId="0" borderId="66" xfId="0" applyNumberFormat="1" applyFont="1" applyBorder="1" applyAlignment="1">
      <alignment horizontal="center" vertical="center"/>
    </xf>
    <xf numFmtId="0" fontId="5" fillId="0" borderId="42" xfId="0" applyFont="1" applyBorder="1" applyAlignment="1">
      <alignment horizontal="left"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0" xfId="0" applyFont="1" applyBorder="1" applyAlignment="1">
      <alignment horizontal="center" vertical="center"/>
    </xf>
    <xf numFmtId="0" fontId="5" fillId="0" borderId="39" xfId="0" applyFont="1" applyBorder="1" applyAlignment="1">
      <alignment horizontal="center" vertical="center"/>
    </xf>
    <xf numFmtId="190" fontId="3" fillId="0" borderId="9" xfId="0" applyNumberFormat="1" applyFont="1" applyBorder="1" applyAlignment="1">
      <alignment horizontal="center" vertical="center"/>
    </xf>
    <xf numFmtId="0" fontId="5" fillId="0" borderId="9" xfId="0" applyFont="1" applyBorder="1" applyAlignment="1">
      <alignment horizontal="left" vertical="center" wrapText="1"/>
    </xf>
    <xf numFmtId="0" fontId="5" fillId="0" borderId="9" xfId="0" applyFont="1" applyBorder="1" applyAlignment="1">
      <alignment horizontal="center" vertical="center"/>
    </xf>
    <xf numFmtId="188" fontId="14" fillId="0" borderId="40" xfId="0" applyNumberFormat="1" applyFont="1" applyBorder="1" applyAlignment="1">
      <alignment horizontal="right" vertical="center" shrinkToFit="1"/>
    </xf>
    <xf numFmtId="188" fontId="14" fillId="0" borderId="41" xfId="0" applyNumberFormat="1" applyFont="1" applyBorder="1" applyAlignment="1">
      <alignment horizontal="right" vertical="center" shrinkToFit="1"/>
    </xf>
    <xf numFmtId="0" fontId="14" fillId="13" borderId="41" xfId="0" applyFont="1" applyFill="1" applyBorder="1" applyAlignment="1">
      <alignment horizontal="center" vertical="center" wrapText="1" shrinkToFit="1"/>
    </xf>
    <xf numFmtId="0" fontId="14" fillId="13" borderId="39" xfId="0" applyFont="1" applyFill="1" applyBorder="1" applyAlignment="1">
      <alignment horizontal="center" vertical="center" wrapText="1" shrinkToFit="1"/>
    </xf>
    <xf numFmtId="0" fontId="5" fillId="13" borderId="68" xfId="0" applyFont="1" applyFill="1" applyBorder="1" applyAlignment="1">
      <alignment horizontal="center" vertical="center" wrapText="1"/>
    </xf>
    <xf numFmtId="0" fontId="14" fillId="0" borderId="9" xfId="0" applyFont="1" applyBorder="1" applyAlignment="1">
      <alignment horizontal="center" vertical="center" shrinkToFit="1"/>
    </xf>
    <xf numFmtId="188" fontId="3" fillId="0" borderId="40" xfId="0" applyNumberFormat="1" applyFont="1" applyBorder="1" applyAlignment="1">
      <alignment horizontal="right" vertical="center" shrinkToFit="1"/>
    </xf>
    <xf numFmtId="188" fontId="3" fillId="0" borderId="41" xfId="0" applyNumberFormat="1" applyFont="1" applyBorder="1" applyAlignment="1">
      <alignment horizontal="right" vertical="center" shrinkToFit="1"/>
    </xf>
    <xf numFmtId="0" fontId="6" fillId="13" borderId="9" xfId="0" applyFont="1" applyFill="1" applyBorder="1" applyAlignment="1">
      <alignment horizontal="center" vertical="center" shrinkToFit="1"/>
    </xf>
    <xf numFmtId="192" fontId="3" fillId="0" borderId="9" xfId="0" applyNumberFormat="1" applyFont="1" applyBorder="1" applyAlignment="1">
      <alignment horizontal="center" vertical="center"/>
    </xf>
    <xf numFmtId="188" fontId="3" fillId="0" borderId="40" xfId="0" applyNumberFormat="1" applyFont="1" applyBorder="1" applyAlignment="1">
      <alignment horizontal="center" vertical="center"/>
    </xf>
    <xf numFmtId="188" fontId="3" fillId="0" borderId="39" xfId="0" applyNumberFormat="1"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14" fillId="0" borderId="40" xfId="0" applyFont="1" applyBorder="1" applyAlignment="1">
      <alignment horizontal="left" vertical="center"/>
    </xf>
    <xf numFmtId="0" fontId="14" fillId="0" borderId="41" xfId="0" applyFont="1" applyBorder="1" applyAlignment="1">
      <alignment horizontal="left" vertical="center"/>
    </xf>
    <xf numFmtId="0" fontId="3" fillId="13" borderId="40" xfId="0" applyFont="1" applyFill="1" applyBorder="1" applyAlignment="1">
      <alignment horizontal="center" vertical="center"/>
    </xf>
    <xf numFmtId="0" fontId="3" fillId="13" borderId="41" xfId="0" applyFont="1" applyFill="1" applyBorder="1" applyAlignment="1">
      <alignment horizontal="center" vertical="center"/>
    </xf>
    <xf numFmtId="0" fontId="3" fillId="13" borderId="39" xfId="0" applyFont="1" applyFill="1" applyBorder="1" applyAlignment="1">
      <alignment horizontal="center" vertical="center"/>
    </xf>
    <xf numFmtId="0" fontId="3" fillId="13" borderId="9" xfId="0" applyFont="1" applyFill="1" applyBorder="1" applyAlignment="1">
      <alignment horizontal="center" vertical="center"/>
    </xf>
    <xf numFmtId="0" fontId="3" fillId="13" borderId="58" xfId="0" applyFont="1" applyFill="1" applyBorder="1" applyAlignment="1">
      <alignment horizontal="center" vertical="center" wrapText="1"/>
    </xf>
    <xf numFmtId="0" fontId="3" fillId="13" borderId="59" xfId="0" applyFont="1" applyFill="1" applyBorder="1" applyAlignment="1">
      <alignment horizontal="center" vertical="center"/>
    </xf>
    <xf numFmtId="0" fontId="3" fillId="13" borderId="60" xfId="0" applyFont="1" applyFill="1" applyBorder="1" applyAlignment="1">
      <alignment horizontal="center" vertical="center"/>
    </xf>
    <xf numFmtId="0" fontId="3" fillId="0" borderId="42" xfId="0" applyFont="1" applyBorder="1" applyAlignment="1">
      <alignment horizontal="left" vertical="center"/>
    </xf>
    <xf numFmtId="0" fontId="3" fillId="0" borderId="9"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9" xfId="0" applyFont="1" applyBorder="1" applyAlignment="1">
      <alignment horizontal="left" vertical="center"/>
    </xf>
    <xf numFmtId="10" fontId="14" fillId="6" borderId="14" xfId="4" applyNumberFormat="1" applyFont="1" applyFill="1" applyBorder="1" applyAlignment="1">
      <alignment horizontal="center" vertical="center"/>
    </xf>
    <xf numFmtId="10" fontId="14" fillId="6" borderId="15" xfId="4" applyNumberFormat="1" applyFont="1" applyFill="1" applyBorder="1" applyAlignment="1">
      <alignment horizontal="center" vertical="center"/>
    </xf>
    <xf numFmtId="10" fontId="14" fillId="6" borderId="16" xfId="4" applyNumberFormat="1" applyFont="1" applyFill="1" applyBorder="1" applyAlignment="1">
      <alignment horizontal="center" vertical="center"/>
    </xf>
    <xf numFmtId="10" fontId="14" fillId="6" borderId="19" xfId="4" applyNumberFormat="1" applyFont="1" applyFill="1" applyBorder="1" applyAlignment="1">
      <alignment horizontal="center" vertical="center"/>
    </xf>
    <xf numFmtId="10" fontId="14" fillId="6" borderId="22" xfId="4" applyNumberFormat="1" applyFont="1" applyFill="1" applyBorder="1" applyAlignment="1">
      <alignment horizontal="center" vertical="center"/>
    </xf>
    <xf numFmtId="10" fontId="14" fillId="6" borderId="24" xfId="4" applyNumberFormat="1" applyFont="1" applyFill="1" applyBorder="1" applyAlignment="1">
      <alignment horizontal="center" vertical="center"/>
    </xf>
    <xf numFmtId="189" fontId="3" fillId="0" borderId="9" xfId="0" applyNumberFormat="1" applyFont="1" applyBorder="1" applyAlignment="1">
      <alignment horizontal="center" vertical="center"/>
    </xf>
    <xf numFmtId="0" fontId="3" fillId="0" borderId="40" xfId="0" applyFont="1" applyBorder="1" applyAlignment="1">
      <alignment horizontal="center" vertical="center"/>
    </xf>
    <xf numFmtId="1" fontId="14" fillId="0" borderId="40" xfId="0" applyNumberFormat="1" applyFont="1" applyBorder="1" applyAlignment="1">
      <alignment horizontal="right" vertical="center"/>
    </xf>
    <xf numFmtId="1" fontId="14" fillId="0" borderId="41" xfId="0" applyNumberFormat="1" applyFont="1" applyBorder="1" applyAlignment="1">
      <alignment horizontal="right" vertical="center"/>
    </xf>
    <xf numFmtId="1" fontId="14" fillId="0" borderId="85" xfId="0" applyNumberFormat="1" applyFont="1" applyBorder="1" applyAlignment="1">
      <alignment horizontal="right" vertical="center"/>
    </xf>
    <xf numFmtId="177" fontId="3" fillId="0" borderId="67" xfId="0" applyNumberFormat="1" applyFont="1" applyBorder="1" applyAlignment="1">
      <alignment horizontal="center" vertical="center"/>
    </xf>
    <xf numFmtId="185" fontId="14" fillId="0" borderId="40" xfId="0" applyNumberFormat="1" applyFont="1" applyBorder="1" applyAlignment="1">
      <alignment horizontal="right" vertical="center"/>
    </xf>
    <xf numFmtId="185" fontId="14" fillId="0" borderId="41" xfId="0" applyNumberFormat="1" applyFont="1" applyBorder="1" applyAlignment="1">
      <alignment horizontal="right" vertical="center"/>
    </xf>
    <xf numFmtId="185" fontId="14" fillId="0" borderId="85" xfId="0" applyNumberFormat="1" applyFont="1" applyBorder="1" applyAlignment="1">
      <alignment horizontal="right" vertical="center"/>
    </xf>
    <xf numFmtId="0" fontId="5" fillId="13" borderId="70" xfId="0" applyFont="1" applyFill="1" applyBorder="1" applyAlignment="1">
      <alignment horizontal="center" vertical="center" wrapText="1"/>
    </xf>
    <xf numFmtId="0" fontId="3" fillId="0" borderId="69" xfId="0" applyFont="1" applyBorder="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shrinkToFit="1"/>
    </xf>
    <xf numFmtId="0" fontId="14" fillId="0" borderId="0" xfId="0" applyFont="1" applyAlignment="1">
      <alignment horizontal="center" vertical="center" shrinkToFit="1"/>
    </xf>
    <xf numFmtId="188" fontId="16" fillId="0" borderId="28" xfId="0" applyNumberFormat="1" applyFont="1" applyBorder="1" applyAlignment="1">
      <alignment horizontal="center" vertical="center"/>
    </xf>
    <xf numFmtId="188" fontId="16" fillId="0" borderId="63" xfId="0" applyNumberFormat="1" applyFont="1" applyBorder="1" applyAlignment="1">
      <alignment horizontal="center" vertical="center"/>
    </xf>
    <xf numFmtId="0" fontId="7" fillId="3" borderId="28" xfId="0" applyFont="1" applyFill="1" applyBorder="1" applyAlignment="1">
      <alignment horizontal="left" vertical="center" shrinkToFit="1"/>
    </xf>
    <xf numFmtId="0" fontId="7" fillId="3" borderId="29" xfId="0" applyFont="1" applyFill="1" applyBorder="1" applyAlignment="1">
      <alignment horizontal="left" vertical="center" shrinkToFit="1"/>
    </xf>
    <xf numFmtId="0" fontId="7" fillId="3" borderId="30" xfId="0" applyFont="1" applyFill="1" applyBorder="1" applyAlignment="1">
      <alignment horizontal="left" vertical="center" shrinkToFit="1"/>
    </xf>
    <xf numFmtId="188" fontId="3" fillId="0" borderId="40" xfId="0" applyNumberFormat="1" applyFont="1" applyBorder="1" applyAlignment="1">
      <alignment horizontal="right" vertical="center"/>
    </xf>
    <xf numFmtId="188" fontId="3" fillId="0" borderId="41" xfId="0" applyNumberFormat="1" applyFont="1" applyBorder="1" applyAlignment="1">
      <alignment horizontal="right" vertical="center"/>
    </xf>
    <xf numFmtId="188" fontId="3" fillId="0" borderId="39" xfId="0" applyNumberFormat="1" applyFont="1" applyBorder="1" applyAlignment="1">
      <alignment horizontal="right" vertical="center"/>
    </xf>
    <xf numFmtId="10" fontId="14" fillId="2" borderId="28" xfId="4" applyNumberFormat="1" applyFont="1" applyFill="1" applyBorder="1" applyAlignment="1" applyProtection="1">
      <alignment horizontal="right" vertical="center"/>
      <protection locked="0"/>
    </xf>
    <xf numFmtId="10" fontId="14" fillId="2" borderId="29" xfId="4" applyNumberFormat="1" applyFont="1" applyFill="1" applyBorder="1" applyAlignment="1" applyProtection="1">
      <alignment horizontal="right" vertical="center"/>
      <protection locked="0"/>
    </xf>
    <xf numFmtId="10" fontId="14" fillId="2" borderId="30" xfId="4" applyNumberFormat="1" applyFont="1" applyFill="1" applyBorder="1" applyAlignment="1" applyProtection="1">
      <alignment horizontal="right" vertical="center"/>
      <protection locked="0"/>
    </xf>
    <xf numFmtId="10" fontId="14" fillId="0" borderId="28" xfId="0" applyNumberFormat="1" applyFont="1" applyBorder="1" applyAlignment="1">
      <alignment horizontal="right" vertical="center" shrinkToFit="1"/>
    </xf>
    <xf numFmtId="10" fontId="14" fillId="0" borderId="29" xfId="0" applyNumberFormat="1" applyFont="1" applyBorder="1" applyAlignment="1">
      <alignment horizontal="right" vertical="center" shrinkToFit="1"/>
    </xf>
    <xf numFmtId="10" fontId="14" fillId="0" borderId="30" xfId="0" applyNumberFormat="1" applyFont="1" applyBorder="1" applyAlignment="1">
      <alignment horizontal="right" vertical="center" shrinkToFit="1"/>
    </xf>
    <xf numFmtId="0" fontId="5" fillId="13" borderId="69" xfId="0" applyFont="1" applyFill="1" applyBorder="1" applyAlignment="1">
      <alignment horizontal="center" vertical="center" wrapText="1"/>
    </xf>
    <xf numFmtId="0" fontId="16" fillId="0" borderId="42" xfId="0" applyFont="1" applyBorder="1" applyAlignment="1">
      <alignment horizontal="left" vertical="center" wrapText="1"/>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1" fillId="0" borderId="0" xfId="0" applyFont="1" applyAlignment="1">
      <alignment horizontal="center" vertical="center" shrinkToFit="1"/>
    </xf>
    <xf numFmtId="188" fontId="14" fillId="0" borderId="64" xfId="0" applyNumberFormat="1" applyFont="1" applyBorder="1" applyAlignment="1">
      <alignment horizontal="right" vertical="center" shrinkToFit="1"/>
    </xf>
    <xf numFmtId="188" fontId="14" fillId="0" borderId="39" xfId="0" applyNumberFormat="1" applyFont="1" applyBorder="1" applyAlignment="1">
      <alignment horizontal="right" vertical="center" shrinkToFit="1"/>
    </xf>
    <xf numFmtId="188" fontId="3" fillId="0" borderId="39" xfId="0" applyNumberFormat="1" applyFont="1" applyBorder="1" applyAlignment="1">
      <alignment horizontal="right" vertical="center" shrinkToFit="1"/>
    </xf>
    <xf numFmtId="188" fontId="3" fillId="0" borderId="22" xfId="0" applyNumberFormat="1" applyFont="1" applyBorder="1" applyAlignment="1">
      <alignment horizontal="right" vertical="center" shrinkToFit="1"/>
    </xf>
    <xf numFmtId="188" fontId="3" fillId="0" borderId="20" xfId="0" applyNumberFormat="1" applyFont="1" applyBorder="1" applyAlignment="1">
      <alignment horizontal="right" vertical="center" shrinkToFit="1"/>
    </xf>
    <xf numFmtId="188" fontId="15" fillId="0" borderId="29" xfId="0" applyNumberFormat="1" applyFont="1" applyBorder="1" applyAlignment="1">
      <alignment horizontal="right" vertical="center" shrinkToFit="1"/>
    </xf>
    <xf numFmtId="188" fontId="15" fillId="0" borderId="30" xfId="0" applyNumberFormat="1" applyFont="1" applyBorder="1" applyAlignment="1">
      <alignment horizontal="right" vertical="center" shrinkToFit="1"/>
    </xf>
    <xf numFmtId="0" fontId="14" fillId="2" borderId="50" xfId="0" applyFont="1" applyFill="1" applyBorder="1" applyAlignment="1" applyProtection="1">
      <alignment horizontal="left" vertical="center"/>
      <protection locked="0"/>
    </xf>
    <xf numFmtId="0" fontId="14" fillId="2" borderId="51" xfId="0" applyFont="1" applyFill="1" applyBorder="1" applyAlignment="1" applyProtection="1">
      <alignment horizontal="left" vertical="center"/>
      <protection locked="0"/>
    </xf>
    <xf numFmtId="0" fontId="14" fillId="2" borderId="52" xfId="0" applyFont="1" applyFill="1" applyBorder="1" applyAlignment="1" applyProtection="1">
      <alignment horizontal="left" vertical="center"/>
      <protection locked="0"/>
    </xf>
    <xf numFmtId="0" fontId="11" fillId="0" borderId="40" xfId="0" applyFont="1" applyBorder="1" applyAlignment="1">
      <alignment horizontal="center" vertical="center"/>
    </xf>
    <xf numFmtId="0" fontId="11" fillId="0" borderId="41" xfId="0" applyFont="1" applyBorder="1" applyAlignment="1">
      <alignment horizontal="center" vertical="center"/>
    </xf>
    <xf numFmtId="188" fontId="14" fillId="0" borderId="50" xfId="0" applyNumberFormat="1" applyFont="1" applyBorder="1" applyAlignment="1">
      <alignment horizontal="center" vertical="center"/>
    </xf>
    <xf numFmtId="188" fontId="14" fillId="0" borderId="51" xfId="0" applyNumberFormat="1" applyFont="1" applyBorder="1" applyAlignment="1">
      <alignment horizontal="center" vertical="center"/>
    </xf>
    <xf numFmtId="188" fontId="14" fillId="2" borderId="72" xfId="0" applyNumberFormat="1" applyFont="1" applyFill="1" applyBorder="1" applyAlignment="1" applyProtection="1">
      <alignment horizontal="right" vertical="center"/>
      <protection locked="0"/>
    </xf>
    <xf numFmtId="188" fontId="14" fillId="2" borderId="30" xfId="0" applyNumberFormat="1" applyFont="1" applyFill="1" applyBorder="1" applyAlignment="1" applyProtection="1">
      <alignment horizontal="right" vertical="center"/>
      <protection locked="0"/>
    </xf>
    <xf numFmtId="0" fontId="14" fillId="0" borderId="40" xfId="0" applyFont="1" applyBorder="1" applyAlignment="1">
      <alignment horizontal="left" vertical="center" wrapText="1"/>
    </xf>
    <xf numFmtId="0" fontId="7" fillId="8" borderId="28" xfId="0" applyFont="1" applyFill="1" applyBorder="1" applyAlignment="1">
      <alignment horizontal="left" vertical="center"/>
    </xf>
    <xf numFmtId="0" fontId="7" fillId="8" borderId="29" xfId="0" applyFont="1" applyFill="1" applyBorder="1" applyAlignment="1">
      <alignment horizontal="left" vertical="center"/>
    </xf>
    <xf numFmtId="0" fontId="7" fillId="8" borderId="30" xfId="0" applyFont="1" applyFill="1" applyBorder="1" applyAlignment="1">
      <alignment horizontal="left" vertical="center"/>
    </xf>
    <xf numFmtId="10" fontId="3" fillId="0" borderId="42" xfId="0" applyNumberFormat="1" applyFont="1" applyBorder="1" applyAlignment="1">
      <alignment horizontal="right" vertical="center"/>
    </xf>
    <xf numFmtId="10" fontId="3" fillId="0" borderId="1" xfId="0" applyNumberFormat="1" applyFont="1" applyBorder="1" applyAlignment="1">
      <alignment horizontal="right" vertical="center"/>
    </xf>
    <xf numFmtId="10" fontId="3" fillId="0" borderId="6" xfId="0" applyNumberFormat="1" applyFont="1" applyBorder="1" applyAlignment="1">
      <alignment horizontal="right" vertical="center"/>
    </xf>
    <xf numFmtId="10" fontId="3" fillId="0" borderId="0" xfId="0" applyNumberFormat="1" applyFont="1" applyAlignment="1">
      <alignment horizontal="right" vertical="center"/>
    </xf>
    <xf numFmtId="10" fontId="3" fillId="0" borderId="7" xfId="0" applyNumberFormat="1" applyFont="1" applyBorder="1" applyAlignment="1">
      <alignment horizontal="right" vertical="center"/>
    </xf>
    <xf numFmtId="10" fontId="3" fillId="0" borderId="3" xfId="0" applyNumberFormat="1" applyFont="1" applyBorder="1" applyAlignment="1">
      <alignment horizontal="right" vertical="center"/>
    </xf>
    <xf numFmtId="188" fontId="3" fillId="0" borderId="9" xfId="0" applyNumberFormat="1" applyFont="1" applyBorder="1" applyAlignment="1">
      <alignment horizontal="right" vertical="center"/>
    </xf>
    <xf numFmtId="0" fontId="5" fillId="0" borderId="9" xfId="0" applyFont="1" applyBorder="1" applyAlignment="1">
      <alignment horizontal="center" vertical="center" wrapText="1" shrinkToFit="1"/>
    </xf>
    <xf numFmtId="0" fontId="5" fillId="0" borderId="9" xfId="0" applyFont="1" applyBorder="1" applyAlignment="1">
      <alignment horizontal="center" vertical="center" shrinkToFit="1"/>
    </xf>
    <xf numFmtId="0" fontId="5" fillId="0" borderId="40" xfId="0" applyFont="1" applyBorder="1" applyAlignment="1">
      <alignment horizontal="center" vertical="center" wrapText="1" shrinkToFit="1"/>
    </xf>
    <xf numFmtId="0" fontId="5" fillId="0" borderId="41"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76" xfId="0" applyFont="1" applyBorder="1" applyAlignment="1">
      <alignment horizontal="center" vertical="center" wrapText="1" shrinkToFit="1"/>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181" fontId="5" fillId="0" borderId="9" xfId="0" applyNumberFormat="1" applyFont="1" applyBorder="1" applyAlignment="1">
      <alignment horizontal="center" vertical="center" shrinkToFit="1"/>
    </xf>
    <xf numFmtId="178" fontId="5" fillId="0" borderId="74" xfId="0" applyNumberFormat="1" applyFont="1" applyBorder="1" applyAlignment="1">
      <alignment horizontal="center" vertical="center" shrinkToFit="1"/>
    </xf>
    <xf numFmtId="38" fontId="5" fillId="0" borderId="9" xfId="3" applyFont="1" applyBorder="1" applyAlignment="1">
      <alignment horizontal="right" vertical="center" shrinkToFit="1"/>
    </xf>
    <xf numFmtId="0" fontId="5" fillId="0" borderId="0" xfId="0" applyFont="1" applyAlignment="1">
      <alignment horizontal="center" vertical="center" shrinkToFit="1"/>
    </xf>
    <xf numFmtId="20" fontId="5" fillId="0" borderId="0" xfId="0" applyNumberFormat="1" applyFont="1" applyAlignment="1">
      <alignment horizontal="center" vertical="center" shrinkToFit="1"/>
    </xf>
    <xf numFmtId="20" fontId="5" fillId="0" borderId="0" xfId="0" applyNumberFormat="1" applyFont="1" applyAlignment="1">
      <alignment horizontal="left" vertical="center" shrinkToFit="1"/>
    </xf>
    <xf numFmtId="0" fontId="5" fillId="0" borderId="0" xfId="0" applyFont="1" applyAlignment="1">
      <alignment horizontal="left" vertical="center" shrinkToFit="1"/>
    </xf>
    <xf numFmtId="181" fontId="5" fillId="0" borderId="12" xfId="0" applyNumberFormat="1" applyFont="1" applyBorder="1" applyAlignment="1">
      <alignment horizontal="center" vertical="center" shrinkToFit="1"/>
    </xf>
    <xf numFmtId="181" fontId="5" fillId="0" borderId="10" xfId="0" applyNumberFormat="1" applyFont="1" applyBorder="1" applyAlignment="1">
      <alignment horizontal="center" vertical="center" shrinkToFit="1"/>
    </xf>
    <xf numFmtId="181" fontId="5" fillId="0" borderId="13" xfId="0" applyNumberFormat="1" applyFont="1" applyBorder="1" applyAlignment="1">
      <alignment horizontal="center" vertical="center" shrinkToFit="1"/>
    </xf>
    <xf numFmtId="178" fontId="5" fillId="0" borderId="0" xfId="0" applyNumberFormat="1" applyFont="1" applyAlignment="1">
      <alignment horizontal="center" vertical="center" shrinkToFit="1"/>
    </xf>
    <xf numFmtId="178" fontId="5" fillId="0" borderId="18" xfId="0" applyNumberFormat="1" applyFont="1" applyBorder="1" applyAlignment="1">
      <alignment horizontal="center" vertical="center" shrinkToFit="1"/>
    </xf>
    <xf numFmtId="0" fontId="5" fillId="5" borderId="33" xfId="0" applyFont="1" applyFill="1" applyBorder="1" applyAlignment="1">
      <alignment horizontal="center" vertical="center" wrapText="1" shrinkToFit="1"/>
    </xf>
    <xf numFmtId="0" fontId="5" fillId="5" borderId="34" xfId="0" applyFont="1" applyFill="1" applyBorder="1" applyAlignment="1">
      <alignment horizontal="center" vertical="center" shrinkToFit="1"/>
    </xf>
    <xf numFmtId="0" fontId="5" fillId="5" borderId="35" xfId="0" applyFont="1" applyFill="1" applyBorder="1" applyAlignment="1">
      <alignment horizontal="center" vertical="center" shrinkToFit="1"/>
    </xf>
    <xf numFmtId="0" fontId="5" fillId="5" borderId="21" xfId="0" applyFont="1" applyFill="1" applyBorder="1" applyAlignment="1">
      <alignment horizontal="center" vertical="center" shrinkToFit="1"/>
    </xf>
    <xf numFmtId="0" fontId="5" fillId="5" borderId="22" xfId="0" applyFont="1" applyFill="1" applyBorder="1" applyAlignment="1">
      <alignment horizontal="center" vertical="center" shrinkToFit="1"/>
    </xf>
    <xf numFmtId="0" fontId="5" fillId="5" borderId="20" xfId="0" applyFont="1" applyFill="1" applyBorder="1" applyAlignment="1">
      <alignment horizontal="center" vertical="center" shrinkToFit="1"/>
    </xf>
    <xf numFmtId="0" fontId="15" fillId="9" borderId="28"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30" xfId="0" applyFont="1" applyFill="1" applyBorder="1" applyAlignment="1">
      <alignment horizontal="center" vertical="center"/>
    </xf>
    <xf numFmtId="38" fontId="5" fillId="0" borderId="79" xfId="0" applyNumberFormat="1" applyFont="1" applyBorder="1" applyAlignment="1">
      <alignment horizontal="right" vertical="center" shrinkToFit="1"/>
    </xf>
    <xf numFmtId="38" fontId="5" fillId="0" borderId="9" xfId="0" applyNumberFormat="1" applyFont="1" applyBorder="1" applyAlignment="1">
      <alignment horizontal="right" vertical="center" shrinkToFit="1"/>
    </xf>
    <xf numFmtId="38" fontId="5" fillId="0" borderId="81" xfId="0" applyNumberFormat="1" applyFont="1" applyBorder="1" applyAlignment="1">
      <alignment horizontal="right" vertical="center" shrinkToFit="1"/>
    </xf>
    <xf numFmtId="38" fontId="5" fillId="0" borderId="82" xfId="0" applyNumberFormat="1" applyFont="1" applyBorder="1" applyAlignment="1">
      <alignment horizontal="right" vertical="center" shrinkToFit="1"/>
    </xf>
    <xf numFmtId="20" fontId="5" fillId="0" borderId="29" xfId="0" applyNumberFormat="1" applyFont="1" applyBorder="1" applyAlignment="1">
      <alignment horizontal="right" vertical="center" shrinkToFit="1"/>
    </xf>
    <xf numFmtId="0" fontId="5" fillId="0" borderId="29" xfId="0" applyFont="1" applyBorder="1" applyAlignment="1">
      <alignment horizontal="right" vertical="center" shrinkToFit="1"/>
    </xf>
    <xf numFmtId="0" fontId="5" fillId="4" borderId="17"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0" borderId="80" xfId="0" applyFont="1" applyBorder="1" applyAlignment="1">
      <alignment horizontal="center" vertical="center" shrinkToFit="1"/>
    </xf>
    <xf numFmtId="0" fontId="5" fillId="0" borderId="83" xfId="0" applyFont="1" applyBorder="1" applyAlignment="1">
      <alignment horizontal="center" vertical="center" shrinkToFit="1"/>
    </xf>
    <xf numFmtId="20" fontId="5" fillId="0" borderId="22" xfId="0" applyNumberFormat="1" applyFont="1" applyBorder="1" applyAlignment="1">
      <alignment horizontal="right" vertical="center" shrinkToFit="1"/>
    </xf>
    <xf numFmtId="0" fontId="5" fillId="0" borderId="22" xfId="0" applyFont="1" applyBorder="1" applyAlignment="1">
      <alignment horizontal="right" vertical="center" shrinkToFit="1"/>
    </xf>
    <xf numFmtId="0" fontId="5" fillId="6" borderId="8" xfId="0" applyFont="1" applyFill="1" applyBorder="1" applyAlignment="1">
      <alignment horizontal="center" vertical="center" textRotation="255" shrinkToFit="1"/>
    </xf>
    <xf numFmtId="0" fontId="5" fillId="6" borderId="23" xfId="0" applyFont="1" applyFill="1" applyBorder="1" applyAlignment="1">
      <alignment horizontal="center" vertical="center" textRotation="255" shrinkToFit="1"/>
    </xf>
    <xf numFmtId="0" fontId="5" fillId="6" borderId="6" xfId="0" applyFont="1" applyFill="1" applyBorder="1" applyAlignment="1">
      <alignment horizontal="center" vertical="center" wrapText="1" shrinkToFit="1"/>
    </xf>
    <xf numFmtId="0" fontId="5" fillId="6" borderId="5" xfId="0" applyFont="1" applyFill="1" applyBorder="1" applyAlignment="1">
      <alignment horizontal="center" vertical="center" wrapText="1" shrinkToFit="1"/>
    </xf>
    <xf numFmtId="0" fontId="5" fillId="6" borderId="21" xfId="0" applyFont="1" applyFill="1" applyBorder="1" applyAlignment="1">
      <alignment horizontal="center" vertical="center" wrapText="1" shrinkToFit="1"/>
    </xf>
    <xf numFmtId="0" fontId="5" fillId="6" borderId="20" xfId="0" applyFont="1" applyFill="1" applyBorder="1" applyAlignment="1">
      <alignment horizontal="center" vertical="center" wrapText="1" shrinkToFit="1"/>
    </xf>
    <xf numFmtId="0" fontId="5" fillId="0" borderId="6"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38" fontId="5" fillId="0" borderId="40" xfId="3" applyFont="1" applyBorder="1" applyAlignment="1">
      <alignment horizontal="right" vertical="center" shrinkToFit="1"/>
    </xf>
    <xf numFmtId="38" fontId="5" fillId="0" borderId="41" xfId="3" applyFont="1" applyBorder="1" applyAlignment="1">
      <alignment horizontal="right" vertical="center" shrinkToFit="1"/>
    </xf>
    <xf numFmtId="38" fontId="5" fillId="0" borderId="39" xfId="3" applyFont="1" applyBorder="1" applyAlignment="1">
      <alignment horizontal="right" vertical="center" shrinkToFit="1"/>
    </xf>
    <xf numFmtId="38" fontId="5" fillId="0" borderId="7" xfId="3" applyFont="1" applyBorder="1" applyAlignment="1">
      <alignment horizontal="right" vertical="center" shrinkToFit="1"/>
    </xf>
    <xf numFmtId="38" fontId="5" fillId="0" borderId="3" xfId="3" applyFont="1" applyBorder="1" applyAlignment="1">
      <alignment horizontal="right" vertical="center" shrinkToFit="1"/>
    </xf>
    <xf numFmtId="38" fontId="5" fillId="0" borderId="4" xfId="3" applyFont="1" applyBorder="1" applyAlignment="1">
      <alignment horizontal="right" vertical="center" shrinkToFit="1"/>
    </xf>
    <xf numFmtId="0" fontId="14" fillId="0" borderId="0" xfId="0" applyFont="1" applyAlignment="1">
      <alignment horizontal="left" vertical="center" shrinkToFit="1"/>
    </xf>
    <xf numFmtId="20" fontId="5" fillId="0" borderId="22" xfId="0" applyNumberFormat="1" applyFont="1" applyBorder="1" applyAlignment="1">
      <alignment horizontal="center" vertical="center" shrinkToFit="1"/>
    </xf>
    <xf numFmtId="181" fontId="5" fillId="5" borderId="25" xfId="0" applyNumberFormat="1" applyFont="1" applyFill="1" applyBorder="1" applyAlignment="1">
      <alignment horizontal="center" vertical="center" shrinkToFit="1"/>
    </xf>
    <xf numFmtId="181" fontId="5" fillId="5" borderId="26" xfId="0" applyNumberFormat="1" applyFont="1" applyFill="1" applyBorder="1" applyAlignment="1">
      <alignment horizontal="center" vertical="center" shrinkToFit="1"/>
    </xf>
    <xf numFmtId="178" fontId="5" fillId="5" borderId="47" xfId="0" applyNumberFormat="1" applyFont="1" applyFill="1" applyBorder="1" applyAlignment="1">
      <alignment horizontal="center" vertical="center" shrinkToFit="1"/>
    </xf>
    <xf numFmtId="178" fontId="5" fillId="5" borderId="48" xfId="0" applyNumberFormat="1"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5" fillId="5" borderId="6" xfId="0" applyFont="1" applyFill="1" applyBorder="1" applyAlignment="1">
      <alignment horizontal="center" vertical="center" wrapText="1" shrinkToFit="1"/>
    </xf>
    <xf numFmtId="0" fontId="5" fillId="5" borderId="0" xfId="0" applyFont="1" applyFill="1" applyAlignment="1">
      <alignment horizontal="center" vertical="center" wrapText="1" shrinkToFit="1"/>
    </xf>
    <xf numFmtId="0" fontId="5" fillId="5" borderId="21" xfId="0" applyFont="1" applyFill="1" applyBorder="1" applyAlignment="1">
      <alignment horizontal="center" vertical="center" wrapText="1" shrinkToFit="1"/>
    </xf>
    <xf numFmtId="0" fontId="5" fillId="5" borderId="22" xfId="0" applyFont="1" applyFill="1" applyBorder="1" applyAlignment="1">
      <alignment horizontal="center" vertical="center" wrapText="1" shrinkToFit="1"/>
    </xf>
    <xf numFmtId="0" fontId="5" fillId="0" borderId="36"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4" borderId="19" xfId="0" applyFont="1" applyFill="1" applyBorder="1" applyAlignment="1">
      <alignment horizontal="center" vertical="center" shrinkToFit="1"/>
    </xf>
    <xf numFmtId="0" fontId="5" fillId="4" borderId="20" xfId="0" applyFont="1" applyFill="1" applyBorder="1" applyAlignment="1">
      <alignment horizontal="center" vertical="center" shrinkToFit="1"/>
    </xf>
    <xf numFmtId="0" fontId="5" fillId="10" borderId="21" xfId="0" applyFont="1" applyFill="1" applyBorder="1" applyAlignment="1">
      <alignment horizontal="center" vertical="center" shrinkToFit="1"/>
    </xf>
    <xf numFmtId="0" fontId="5" fillId="10" borderId="24" xfId="0" applyFont="1" applyFill="1" applyBorder="1" applyAlignment="1">
      <alignment horizontal="center" vertical="center" shrinkToFit="1"/>
    </xf>
    <xf numFmtId="0" fontId="5" fillId="0" borderId="17" xfId="0" applyFont="1" applyBorder="1" applyAlignment="1">
      <alignment horizontal="center" vertical="center" shrinkToFit="1"/>
    </xf>
    <xf numFmtId="0" fontId="5" fillId="10" borderId="19" xfId="0" applyFont="1" applyFill="1" applyBorder="1" applyAlignment="1">
      <alignment horizontal="center" vertical="center" shrinkToFit="1"/>
    </xf>
    <xf numFmtId="0" fontId="5" fillId="10" borderId="20" xfId="0" applyFont="1" applyFill="1" applyBorder="1" applyAlignment="1">
      <alignment horizontal="center" vertical="center" shrinkToFit="1"/>
    </xf>
    <xf numFmtId="178" fontId="5" fillId="0" borderId="17" xfId="0" applyNumberFormat="1" applyFont="1" applyBorder="1" applyAlignment="1">
      <alignment horizontal="center" vertical="center" shrinkToFit="1"/>
    </xf>
    <xf numFmtId="0" fontId="5" fillId="0" borderId="37" xfId="0" applyFont="1" applyBorder="1" applyAlignment="1">
      <alignment horizontal="center" vertical="center" shrinkToFit="1"/>
    </xf>
    <xf numFmtId="0" fontId="4" fillId="10" borderId="36" xfId="0" applyFont="1" applyFill="1" applyBorder="1" applyAlignment="1">
      <alignment horizontal="center" vertical="center" shrinkToFit="1"/>
    </xf>
    <xf numFmtId="0" fontId="4" fillId="10" borderId="86" xfId="0" applyFont="1" applyFill="1" applyBorder="1" applyAlignment="1">
      <alignment horizontal="center" vertical="center" shrinkToFit="1"/>
    </xf>
    <xf numFmtId="0" fontId="4" fillId="0" borderId="17" xfId="0" applyFont="1" applyBorder="1" applyAlignment="1">
      <alignment horizontal="center" vertical="center" shrinkToFit="1"/>
    </xf>
    <xf numFmtId="0" fontId="4" fillId="0" borderId="0" xfId="0" applyFont="1" applyAlignment="1">
      <alignment horizontal="center" vertical="center" shrinkToFit="1"/>
    </xf>
    <xf numFmtId="0" fontId="4" fillId="10" borderId="73" xfId="0" applyFont="1" applyFill="1" applyBorder="1" applyAlignment="1">
      <alignment horizontal="center" vertical="center" shrinkToFit="1"/>
    </xf>
    <xf numFmtId="0" fontId="4" fillId="10" borderId="37" xfId="0" applyFont="1" applyFill="1" applyBorder="1" applyAlignment="1">
      <alignment horizontal="center" vertical="center" shrinkToFit="1"/>
    </xf>
    <xf numFmtId="20" fontId="5" fillId="0" borderId="22" xfId="0" applyNumberFormat="1" applyFont="1" applyBorder="1" applyAlignment="1">
      <alignment horizontal="left" vertical="center" shrinkToFit="1"/>
    </xf>
    <xf numFmtId="0" fontId="5" fillId="4" borderId="21" xfId="0" applyFont="1" applyFill="1" applyBorder="1" applyAlignment="1">
      <alignment horizontal="center" vertical="center" shrinkToFit="1"/>
    </xf>
    <xf numFmtId="0" fontId="5" fillId="4" borderId="24" xfId="0" applyFont="1" applyFill="1" applyBorder="1" applyAlignment="1">
      <alignment horizontal="center" vertical="center" shrinkToFit="1"/>
    </xf>
    <xf numFmtId="0" fontId="4" fillId="5" borderId="38" xfId="0" applyFont="1" applyFill="1" applyBorder="1" applyAlignment="1">
      <alignment horizontal="center" vertical="center" shrinkToFit="1"/>
    </xf>
    <xf numFmtId="0" fontId="4" fillId="14" borderId="36" xfId="0" applyFont="1" applyFill="1" applyBorder="1" applyAlignment="1">
      <alignment horizontal="center" vertical="center" shrinkToFit="1"/>
    </xf>
    <xf numFmtId="0" fontId="4" fillId="14" borderId="38" xfId="0" applyFont="1" applyFill="1" applyBorder="1" applyAlignment="1">
      <alignment horizontal="center" vertical="center" shrinkToFit="1"/>
    </xf>
    <xf numFmtId="0" fontId="5" fillId="10" borderId="6" xfId="0" applyFont="1" applyFill="1" applyBorder="1" applyAlignment="1">
      <alignment horizontal="center" vertical="center" shrinkToFit="1"/>
    </xf>
    <xf numFmtId="0" fontId="5" fillId="10" borderId="18" xfId="0" applyFont="1" applyFill="1" applyBorder="1" applyAlignment="1">
      <alignment horizontal="center" vertical="center" shrinkToFit="1"/>
    </xf>
    <xf numFmtId="0" fontId="5" fillId="10" borderId="17" xfId="0" applyFont="1" applyFill="1" applyBorder="1" applyAlignment="1">
      <alignment horizontal="center" vertical="center" shrinkToFit="1"/>
    </xf>
    <xf numFmtId="0" fontId="5" fillId="10" borderId="5" xfId="0" applyFont="1" applyFill="1" applyBorder="1" applyAlignment="1">
      <alignment horizontal="center" vertical="center" shrinkToFit="1"/>
    </xf>
    <xf numFmtId="0" fontId="5" fillId="14" borderId="6" xfId="0" applyFont="1" applyFill="1" applyBorder="1" applyAlignment="1">
      <alignment horizontal="center" vertical="center" shrinkToFit="1"/>
    </xf>
    <xf numFmtId="0" fontId="5" fillId="14" borderId="5" xfId="0" applyFont="1" applyFill="1" applyBorder="1" applyAlignment="1">
      <alignment horizontal="center" vertical="center" shrinkToFit="1"/>
    </xf>
    <xf numFmtId="177" fontId="5" fillId="0" borderId="0" xfId="0" applyNumberFormat="1" applyFont="1" applyAlignment="1">
      <alignment horizontal="center" vertical="center" shrinkToFit="1"/>
    </xf>
    <xf numFmtId="181" fontId="5" fillId="5" borderId="27" xfId="0" applyNumberFormat="1" applyFont="1" applyFill="1" applyBorder="1" applyAlignment="1">
      <alignment horizontal="center" vertical="center" shrinkToFit="1"/>
    </xf>
    <xf numFmtId="181" fontId="5" fillId="14" borderId="25" xfId="0" applyNumberFormat="1" applyFont="1" applyFill="1" applyBorder="1" applyAlignment="1">
      <alignment horizontal="center" vertical="center" shrinkToFit="1"/>
    </xf>
    <xf numFmtId="181" fontId="5" fillId="14" borderId="27" xfId="0" applyNumberFormat="1" applyFont="1" applyFill="1" applyBorder="1" applyAlignment="1">
      <alignment horizontal="center" vertical="center" shrinkToFit="1"/>
    </xf>
    <xf numFmtId="181" fontId="5" fillId="4" borderId="25" xfId="0" applyNumberFormat="1" applyFont="1" applyFill="1" applyBorder="1" applyAlignment="1">
      <alignment horizontal="center" vertical="center" shrinkToFit="1"/>
    </xf>
    <xf numFmtId="181" fontId="5" fillId="4" borderId="44" xfId="0" applyNumberFormat="1" applyFont="1" applyFill="1" applyBorder="1" applyAlignment="1">
      <alignment horizontal="center" vertical="center" shrinkToFit="1"/>
    </xf>
    <xf numFmtId="181" fontId="5" fillId="0" borderId="0" xfId="0" applyNumberFormat="1" applyFont="1" applyAlignment="1">
      <alignment horizontal="center" vertical="center" shrinkToFit="1"/>
    </xf>
    <xf numFmtId="0" fontId="5" fillId="0" borderId="0" xfId="0" applyFont="1" applyAlignment="1">
      <alignment horizontal="center" shrinkToFit="1"/>
    </xf>
    <xf numFmtId="0" fontId="5" fillId="4" borderId="6" xfId="0" applyFont="1" applyFill="1" applyBorder="1" applyAlignment="1">
      <alignment horizontal="center" vertical="center" shrinkToFit="1"/>
    </xf>
    <xf numFmtId="0" fontId="5" fillId="4" borderId="18" xfId="0" applyFont="1" applyFill="1" applyBorder="1" applyAlignment="1">
      <alignment horizontal="center" vertical="center" shrinkToFit="1"/>
    </xf>
    <xf numFmtId="0" fontId="5" fillId="14" borderId="21" xfId="0" applyFont="1" applyFill="1" applyBorder="1" applyAlignment="1">
      <alignment horizontal="center" vertical="center" shrinkToFit="1"/>
    </xf>
    <xf numFmtId="0" fontId="5" fillId="14" borderId="20" xfId="0" applyFont="1" applyFill="1" applyBorder="1" applyAlignment="1">
      <alignment horizontal="center" vertical="center" shrinkToFit="1"/>
    </xf>
    <xf numFmtId="178" fontId="5" fillId="0" borderId="47" xfId="0" applyNumberFormat="1" applyFont="1" applyBorder="1" applyAlignment="1">
      <alignment horizontal="center" vertical="center" shrinkToFit="1"/>
    </xf>
    <xf numFmtId="178" fontId="5" fillId="0" borderId="48" xfId="0" applyNumberFormat="1" applyFont="1" applyBorder="1" applyAlignment="1">
      <alignment horizontal="center" vertical="center" shrinkToFit="1"/>
    </xf>
    <xf numFmtId="178" fontId="5" fillId="0" borderId="46" xfId="0" applyNumberFormat="1" applyFont="1" applyBorder="1" applyAlignment="1">
      <alignment horizontal="center" vertical="center" shrinkToFit="1"/>
    </xf>
    <xf numFmtId="181" fontId="5" fillId="4" borderId="73" xfId="0" applyNumberFormat="1" applyFont="1" applyFill="1" applyBorder="1" applyAlignment="1">
      <alignment horizontal="center" vertical="center" shrinkToFit="1"/>
    </xf>
    <xf numFmtId="181" fontId="5" fillId="4" borderId="38" xfId="0" applyNumberFormat="1" applyFont="1" applyFill="1" applyBorder="1" applyAlignment="1">
      <alignment horizontal="center" vertical="center" shrinkToFit="1"/>
    </xf>
    <xf numFmtId="181" fontId="5" fillId="10" borderId="25" xfId="0" applyNumberFormat="1" applyFont="1" applyFill="1" applyBorder="1" applyAlignment="1">
      <alignment horizontal="center" vertical="center" shrinkToFit="1"/>
    </xf>
    <xf numFmtId="181" fontId="5" fillId="10" borderId="44" xfId="0" applyNumberFormat="1" applyFont="1" applyFill="1" applyBorder="1" applyAlignment="1">
      <alignment horizontal="center" vertical="center" shrinkToFit="1"/>
    </xf>
    <xf numFmtId="178" fontId="5" fillId="4" borderId="19" xfId="0" applyNumberFormat="1" applyFont="1" applyFill="1" applyBorder="1" applyAlignment="1">
      <alignment horizontal="center" vertical="center" shrinkToFit="1"/>
    </xf>
    <xf numFmtId="178" fontId="5" fillId="4" borderId="20" xfId="0" applyNumberFormat="1" applyFont="1" applyFill="1" applyBorder="1" applyAlignment="1">
      <alignment horizontal="center" vertical="center" shrinkToFit="1"/>
    </xf>
    <xf numFmtId="178" fontId="5" fillId="10" borderId="47" xfId="0" applyNumberFormat="1" applyFont="1" applyFill="1" applyBorder="1" applyAlignment="1">
      <alignment horizontal="center" vertical="center" shrinkToFit="1"/>
    </xf>
    <xf numFmtId="178" fontId="5" fillId="10" borderId="49" xfId="0" applyNumberFormat="1" applyFont="1" applyFill="1" applyBorder="1" applyAlignment="1">
      <alignment horizontal="center" vertical="center" shrinkToFit="1"/>
    </xf>
    <xf numFmtId="178" fontId="5" fillId="10" borderId="45" xfId="0" applyNumberFormat="1" applyFont="1" applyFill="1" applyBorder="1" applyAlignment="1">
      <alignment horizontal="center" vertical="center" shrinkToFit="1"/>
    </xf>
    <xf numFmtId="178" fontId="5" fillId="10" borderId="46" xfId="0" applyNumberFormat="1" applyFont="1" applyFill="1" applyBorder="1" applyAlignment="1">
      <alignment horizontal="center" vertical="center" shrinkToFit="1"/>
    </xf>
    <xf numFmtId="184" fontId="5" fillId="6" borderId="25" xfId="0" applyNumberFormat="1" applyFont="1" applyFill="1" applyBorder="1" applyAlignment="1">
      <alignment horizontal="center" vertical="center" shrinkToFit="1"/>
    </xf>
    <xf numFmtId="184" fontId="5" fillId="6" borderId="27" xfId="0" applyNumberFormat="1" applyFont="1" applyFill="1" applyBorder="1" applyAlignment="1">
      <alignment horizontal="center" vertical="center" shrinkToFit="1"/>
    </xf>
    <xf numFmtId="181" fontId="5" fillId="0" borderId="25" xfId="0" applyNumberFormat="1" applyFont="1" applyBorder="1" applyAlignment="1">
      <alignment horizontal="center" vertical="center" shrinkToFit="1"/>
    </xf>
    <xf numFmtId="181" fontId="5" fillId="0" borderId="26" xfId="0" applyNumberFormat="1" applyFont="1" applyBorder="1" applyAlignment="1">
      <alignment horizontal="center" vertical="center" shrinkToFit="1"/>
    </xf>
    <xf numFmtId="181" fontId="5" fillId="0" borderId="27" xfId="0" applyNumberFormat="1" applyFont="1" applyBorder="1" applyAlignment="1">
      <alignment horizontal="center" vertical="center" shrinkToFit="1"/>
    </xf>
    <xf numFmtId="181" fontId="5" fillId="0" borderId="17" xfId="0" applyNumberFormat="1" applyFont="1" applyBorder="1" applyAlignment="1">
      <alignment horizontal="center" vertical="center" shrinkToFit="1"/>
    </xf>
    <xf numFmtId="181" fontId="5" fillId="10" borderId="43" xfId="0" applyNumberFormat="1" applyFont="1" applyFill="1" applyBorder="1" applyAlignment="1">
      <alignment horizontal="center" vertical="center" shrinkToFit="1"/>
    </xf>
    <xf numFmtId="181" fontId="5" fillId="10" borderId="27" xfId="0" applyNumberFormat="1" applyFont="1" applyFill="1" applyBorder="1" applyAlignment="1">
      <alignment horizontal="center" vertical="center" shrinkToFit="1"/>
    </xf>
    <xf numFmtId="184" fontId="5" fillId="0" borderId="25" xfId="0" applyNumberFormat="1" applyFont="1" applyBorder="1" applyAlignment="1">
      <alignment horizontal="center" vertical="center" shrinkToFit="1"/>
    </xf>
    <xf numFmtId="184" fontId="5" fillId="0" borderId="27" xfId="0" applyNumberFormat="1" applyFont="1" applyBorder="1" applyAlignment="1">
      <alignment horizontal="center" vertical="center" shrinkToFit="1"/>
    </xf>
    <xf numFmtId="178" fontId="5" fillId="5" borderId="46" xfId="0" applyNumberFormat="1" applyFont="1" applyFill="1" applyBorder="1" applyAlignment="1">
      <alignment horizontal="center" vertical="center" shrinkToFit="1"/>
    </xf>
    <xf numFmtId="178" fontId="5" fillId="14" borderId="47" xfId="0" applyNumberFormat="1" applyFont="1" applyFill="1" applyBorder="1" applyAlignment="1">
      <alignment horizontal="center" vertical="center" shrinkToFit="1"/>
    </xf>
    <xf numFmtId="178" fontId="5" fillId="14" borderId="46" xfId="0" applyNumberFormat="1" applyFont="1" applyFill="1" applyBorder="1" applyAlignment="1">
      <alignment horizontal="center" vertical="center" shrinkToFit="1"/>
    </xf>
    <xf numFmtId="178" fontId="5" fillId="4" borderId="47" xfId="0" applyNumberFormat="1" applyFont="1" applyFill="1" applyBorder="1" applyAlignment="1">
      <alignment horizontal="center" vertical="center" shrinkToFit="1"/>
    </xf>
    <xf numFmtId="178" fontId="5" fillId="4" borderId="49" xfId="0" applyNumberFormat="1" applyFont="1" applyFill="1" applyBorder="1" applyAlignment="1">
      <alignment horizontal="center" vertical="center" shrinkToFit="1"/>
    </xf>
    <xf numFmtId="178" fontId="5" fillId="6" borderId="47" xfId="0" applyNumberFormat="1" applyFont="1" applyFill="1" applyBorder="1" applyAlignment="1">
      <alignment horizontal="center" vertical="center" shrinkToFit="1"/>
    </xf>
    <xf numFmtId="178" fontId="5" fillId="6" borderId="46" xfId="0" applyNumberFormat="1" applyFont="1" applyFill="1" applyBorder="1" applyAlignment="1">
      <alignment horizontal="center" vertical="center" shrinkToFit="1"/>
    </xf>
    <xf numFmtId="0" fontId="5" fillId="5" borderId="37" xfId="0" applyFont="1" applyFill="1" applyBorder="1" applyAlignment="1">
      <alignment horizontal="center" vertical="center" shrinkToFit="1"/>
    </xf>
    <xf numFmtId="0" fontId="5" fillId="5" borderId="38" xfId="0" applyFont="1" applyFill="1" applyBorder="1" applyAlignment="1">
      <alignment horizontal="center" vertical="center" shrinkToFit="1"/>
    </xf>
    <xf numFmtId="0" fontId="4" fillId="11" borderId="36" xfId="0" applyFont="1" applyFill="1" applyBorder="1" applyAlignment="1">
      <alignment horizontal="center" vertical="center" shrinkToFit="1"/>
    </xf>
    <xf numFmtId="0" fontId="4" fillId="11" borderId="86" xfId="0" applyFont="1" applyFill="1" applyBorder="1" applyAlignment="1">
      <alignment horizontal="center" vertical="center" shrinkToFit="1"/>
    </xf>
    <xf numFmtId="0" fontId="4" fillId="12" borderId="36" xfId="0" applyFont="1" applyFill="1" applyBorder="1" applyAlignment="1">
      <alignment horizontal="center" vertical="center" shrinkToFit="1"/>
    </xf>
    <xf numFmtId="0" fontId="5" fillId="12" borderId="37" xfId="0" applyFont="1" applyFill="1" applyBorder="1" applyAlignment="1">
      <alignment horizontal="center" vertical="center" shrinkToFit="1"/>
    </xf>
    <xf numFmtId="0" fontId="5" fillId="12" borderId="38" xfId="0" applyFont="1" applyFill="1" applyBorder="1" applyAlignment="1">
      <alignment horizontal="center" vertical="center" shrinkToFit="1"/>
    </xf>
    <xf numFmtId="0" fontId="5" fillId="6" borderId="36" xfId="0" applyFont="1" applyFill="1" applyBorder="1" applyAlignment="1">
      <alignment horizontal="center" vertical="center" shrinkToFit="1"/>
    </xf>
    <xf numFmtId="0" fontId="5" fillId="6" borderId="38" xfId="0" applyFont="1" applyFill="1" applyBorder="1" applyAlignment="1">
      <alignment horizontal="center" vertical="center" shrinkToFit="1"/>
    </xf>
    <xf numFmtId="0" fontId="5" fillId="0" borderId="22" xfId="0" applyFont="1" applyBorder="1" applyAlignment="1">
      <alignment vertical="center" shrinkToFit="1"/>
    </xf>
    <xf numFmtId="0" fontId="5" fillId="6" borderId="6"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6" borderId="19" xfId="0" applyFont="1" applyFill="1" applyBorder="1" applyAlignment="1">
      <alignment horizontal="center" vertical="center" shrinkToFit="1"/>
    </xf>
    <xf numFmtId="0" fontId="5" fillId="6" borderId="20" xfId="0" applyFont="1" applyFill="1" applyBorder="1" applyAlignment="1">
      <alignment horizontal="center" vertical="center" shrinkToFit="1"/>
    </xf>
    <xf numFmtId="0" fontId="5" fillId="11" borderId="21" xfId="0" applyFont="1" applyFill="1" applyBorder="1" applyAlignment="1">
      <alignment horizontal="center" vertical="center" shrinkToFit="1"/>
    </xf>
    <xf numFmtId="0" fontId="5" fillId="11" borderId="24" xfId="0" applyFont="1" applyFill="1" applyBorder="1" applyAlignment="1">
      <alignment horizontal="center" vertical="center" shrinkToFit="1"/>
    </xf>
    <xf numFmtId="0" fontId="5" fillId="6" borderId="21" xfId="0" applyFont="1" applyFill="1" applyBorder="1" applyAlignment="1">
      <alignment horizontal="center" vertical="center" shrinkToFit="1"/>
    </xf>
    <xf numFmtId="0" fontId="5" fillId="6" borderId="24" xfId="0" applyFont="1" applyFill="1" applyBorder="1" applyAlignment="1">
      <alignment horizontal="center" vertical="center" shrinkToFit="1"/>
    </xf>
    <xf numFmtId="0" fontId="5" fillId="6" borderId="17" xfId="0" applyFont="1" applyFill="1" applyBorder="1" applyAlignment="1">
      <alignment horizontal="center" vertical="center" shrinkToFit="1"/>
    </xf>
    <xf numFmtId="0" fontId="5" fillId="6" borderId="5" xfId="0" applyFont="1" applyFill="1" applyBorder="1" applyAlignment="1">
      <alignment horizontal="center" vertical="center" shrinkToFit="1"/>
    </xf>
    <xf numFmtId="0" fontId="5" fillId="11" borderId="6" xfId="0" applyFont="1" applyFill="1" applyBorder="1" applyAlignment="1">
      <alignment horizontal="center" vertical="center" shrinkToFit="1"/>
    </xf>
    <xf numFmtId="0" fontId="5" fillId="11" borderId="18" xfId="0" applyFont="1" applyFill="1" applyBorder="1" applyAlignment="1">
      <alignment horizontal="center" vertical="center" shrinkToFit="1"/>
    </xf>
    <xf numFmtId="181" fontId="5" fillId="6" borderId="12" xfId="0" applyNumberFormat="1" applyFont="1" applyFill="1" applyBorder="1" applyAlignment="1">
      <alignment horizontal="center" vertical="center" shrinkToFit="1"/>
    </xf>
    <xf numFmtId="181" fontId="5" fillId="6" borderId="32" xfId="0" applyNumberFormat="1" applyFont="1" applyFill="1" applyBorder="1" applyAlignment="1">
      <alignment horizontal="center" vertical="center" shrinkToFit="1"/>
    </xf>
    <xf numFmtId="178" fontId="5" fillId="6" borderId="21" xfId="0" applyNumberFormat="1" applyFont="1" applyFill="1" applyBorder="1" applyAlignment="1">
      <alignment horizontal="center" vertical="center" shrinkToFit="1"/>
    </xf>
    <xf numFmtId="178" fontId="5" fillId="6" borderId="24" xfId="0" applyNumberFormat="1" applyFont="1" applyFill="1" applyBorder="1" applyAlignment="1">
      <alignment horizontal="center" vertical="center" shrinkToFit="1"/>
    </xf>
    <xf numFmtId="181" fontId="5" fillId="6" borderId="31" xfId="0" applyNumberFormat="1" applyFont="1" applyFill="1" applyBorder="1" applyAlignment="1">
      <alignment horizontal="center" vertical="center" shrinkToFit="1"/>
    </xf>
    <xf numFmtId="181" fontId="5" fillId="6" borderId="13" xfId="0" applyNumberFormat="1" applyFont="1" applyFill="1" applyBorder="1" applyAlignment="1">
      <alignment horizontal="center" vertical="center" shrinkToFit="1"/>
    </xf>
    <xf numFmtId="181" fontId="5" fillId="5" borderId="12" xfId="0" applyNumberFormat="1" applyFont="1" applyFill="1" applyBorder="1" applyAlignment="1">
      <alignment horizontal="center" vertical="center" shrinkToFit="1"/>
    </xf>
    <xf numFmtId="181" fontId="5" fillId="5" borderId="10" xfId="0" applyNumberFormat="1" applyFont="1" applyFill="1" applyBorder="1" applyAlignment="1">
      <alignment horizontal="center" vertical="center" shrinkToFit="1"/>
    </xf>
    <xf numFmtId="181" fontId="5" fillId="5" borderId="13" xfId="0" applyNumberFormat="1" applyFont="1" applyFill="1" applyBorder="1" applyAlignment="1">
      <alignment horizontal="center" vertical="center" shrinkToFit="1"/>
    </xf>
    <xf numFmtId="181" fontId="5" fillId="12" borderId="12" xfId="0" applyNumberFormat="1" applyFont="1" applyFill="1" applyBorder="1" applyAlignment="1">
      <alignment horizontal="center" vertical="center" shrinkToFit="1"/>
    </xf>
    <xf numFmtId="181" fontId="5" fillId="12" borderId="10" xfId="0" applyNumberFormat="1" applyFont="1" applyFill="1" applyBorder="1" applyAlignment="1">
      <alignment horizontal="center" vertical="center" shrinkToFit="1"/>
    </xf>
    <xf numFmtId="181" fontId="5" fillId="12" borderId="13" xfId="0" applyNumberFormat="1" applyFont="1" applyFill="1" applyBorder="1" applyAlignment="1">
      <alignment horizontal="center" vertical="center" shrinkToFit="1"/>
    </xf>
    <xf numFmtId="181" fontId="5" fillId="11" borderId="12" xfId="0" applyNumberFormat="1" applyFont="1" applyFill="1" applyBorder="1" applyAlignment="1">
      <alignment horizontal="center" vertical="center" shrinkToFit="1"/>
    </xf>
    <xf numFmtId="181" fontId="5" fillId="11" borderId="32" xfId="0" applyNumberFormat="1" applyFont="1" applyFill="1" applyBorder="1" applyAlignment="1">
      <alignment horizontal="center" vertical="center" shrinkToFit="1"/>
    </xf>
    <xf numFmtId="181" fontId="5" fillId="10" borderId="31" xfId="0" applyNumberFormat="1" applyFont="1" applyFill="1" applyBorder="1" applyAlignment="1">
      <alignment horizontal="center" vertical="center" shrinkToFit="1"/>
    </xf>
    <xf numFmtId="181" fontId="5" fillId="10" borderId="13" xfId="0" applyNumberFormat="1" applyFont="1" applyFill="1" applyBorder="1" applyAlignment="1">
      <alignment horizontal="center" vertical="center" shrinkToFit="1"/>
    </xf>
    <xf numFmtId="181" fontId="5" fillId="12" borderId="25" xfId="0" applyNumberFormat="1" applyFont="1" applyFill="1" applyBorder="1" applyAlignment="1">
      <alignment horizontal="center" vertical="center" shrinkToFit="1"/>
    </xf>
    <xf numFmtId="181" fontId="5" fillId="12" borderId="26" xfId="0" applyNumberFormat="1" applyFont="1" applyFill="1" applyBorder="1" applyAlignment="1">
      <alignment horizontal="center" vertical="center" shrinkToFit="1"/>
    </xf>
    <xf numFmtId="181" fontId="5" fillId="12" borderId="27" xfId="0" applyNumberFormat="1" applyFont="1" applyFill="1" applyBorder="1" applyAlignment="1">
      <alignment horizontal="center" vertical="center" shrinkToFit="1"/>
    </xf>
    <xf numFmtId="178" fontId="5" fillId="6" borderId="45" xfId="0" applyNumberFormat="1" applyFont="1" applyFill="1" applyBorder="1" applyAlignment="1">
      <alignment horizontal="center" vertical="center" shrinkToFit="1"/>
    </xf>
    <xf numFmtId="178" fontId="5" fillId="12" borderId="47" xfId="0" applyNumberFormat="1" applyFont="1" applyFill="1" applyBorder="1" applyAlignment="1">
      <alignment horizontal="center" vertical="center" shrinkToFit="1"/>
    </xf>
    <xf numFmtId="0" fontId="5" fillId="12" borderId="48" xfId="0" applyFont="1" applyFill="1" applyBorder="1" applyAlignment="1">
      <alignment horizontal="center" vertical="center" shrinkToFit="1"/>
    </xf>
    <xf numFmtId="0" fontId="5" fillId="12" borderId="46" xfId="0" applyFont="1" applyFill="1" applyBorder="1" applyAlignment="1">
      <alignment horizontal="center" vertical="center" shrinkToFit="1"/>
    </xf>
    <xf numFmtId="178" fontId="5" fillId="11" borderId="47" xfId="0" applyNumberFormat="1" applyFont="1" applyFill="1" applyBorder="1" applyAlignment="1">
      <alignment horizontal="center" vertical="center" shrinkToFit="1"/>
    </xf>
    <xf numFmtId="0" fontId="5" fillId="11" borderId="49" xfId="0" applyFont="1" applyFill="1" applyBorder="1" applyAlignment="1">
      <alignment horizontal="center" vertical="center" shrinkToFit="1"/>
    </xf>
    <xf numFmtId="178" fontId="5" fillId="10" borderId="19" xfId="0" applyNumberFormat="1" applyFont="1" applyFill="1" applyBorder="1" applyAlignment="1">
      <alignment horizontal="center" vertical="center" shrinkToFit="1"/>
    </xf>
    <xf numFmtId="178" fontId="5" fillId="10" borderId="20" xfId="0" applyNumberFormat="1" applyFont="1" applyFill="1" applyBorder="1" applyAlignment="1">
      <alignment horizontal="center" vertical="center" shrinkToFit="1"/>
    </xf>
    <xf numFmtId="178" fontId="5" fillId="5" borderId="21" xfId="0" applyNumberFormat="1" applyFont="1" applyFill="1" applyBorder="1" applyAlignment="1">
      <alignment horizontal="center" vertical="center" shrinkToFit="1"/>
    </xf>
    <xf numFmtId="178" fontId="5" fillId="5" borderId="22" xfId="0" applyNumberFormat="1" applyFont="1" applyFill="1" applyBorder="1" applyAlignment="1">
      <alignment horizontal="center" vertical="center" shrinkToFit="1"/>
    </xf>
    <xf numFmtId="178" fontId="5" fillId="5" borderId="20" xfId="0" applyNumberFormat="1" applyFont="1" applyFill="1" applyBorder="1" applyAlignment="1">
      <alignment horizontal="center" vertical="center" shrinkToFit="1"/>
    </xf>
    <xf numFmtId="0" fontId="5" fillId="5" borderId="48" xfId="0" applyFont="1" applyFill="1" applyBorder="1" applyAlignment="1">
      <alignment horizontal="center" vertical="center" shrinkToFit="1"/>
    </xf>
    <xf numFmtId="181" fontId="5" fillId="14" borderId="12" xfId="0" applyNumberFormat="1" applyFont="1" applyFill="1" applyBorder="1" applyAlignment="1">
      <alignment horizontal="center" vertical="center" shrinkToFit="1"/>
    </xf>
    <xf numFmtId="181" fontId="5" fillId="14" borderId="13" xfId="0" applyNumberFormat="1" applyFont="1" applyFill="1" applyBorder="1" applyAlignment="1">
      <alignment horizontal="center" vertical="center" shrinkToFit="1"/>
    </xf>
    <xf numFmtId="178" fontId="5" fillId="14" borderId="21" xfId="0" applyNumberFormat="1" applyFont="1" applyFill="1" applyBorder="1" applyAlignment="1">
      <alignment horizontal="center" vertical="center" shrinkToFit="1"/>
    </xf>
    <xf numFmtId="178" fontId="5" fillId="14" borderId="20" xfId="0" applyNumberFormat="1" applyFont="1" applyFill="1" applyBorder="1" applyAlignment="1">
      <alignment horizontal="center" vertical="center" shrinkToFit="1"/>
    </xf>
    <xf numFmtId="186" fontId="5" fillId="6" borderId="21" xfId="0" applyNumberFormat="1" applyFont="1" applyFill="1" applyBorder="1" applyAlignment="1">
      <alignment horizontal="center" vertical="center" shrinkToFit="1"/>
    </xf>
    <xf numFmtId="186" fontId="5" fillId="6" borderId="20" xfId="0" applyNumberFormat="1" applyFont="1" applyFill="1" applyBorder="1" applyAlignment="1">
      <alignment horizontal="center" vertical="center" shrinkToFit="1"/>
    </xf>
    <xf numFmtId="178" fontId="5" fillId="6" borderId="20" xfId="0" applyNumberFormat="1" applyFont="1" applyFill="1" applyBorder="1" applyAlignment="1">
      <alignment horizontal="center" vertical="center" shrinkToFit="1"/>
    </xf>
    <xf numFmtId="178" fontId="5" fillId="0" borderId="21" xfId="0" applyNumberFormat="1" applyFont="1" applyBorder="1" applyAlignment="1">
      <alignment horizontal="center" vertical="center" shrinkToFit="1"/>
    </xf>
    <xf numFmtId="178" fontId="5" fillId="0" borderId="22" xfId="0" applyNumberFormat="1" applyFont="1" applyBorder="1" applyAlignment="1">
      <alignment horizontal="center" vertical="center" shrinkToFit="1"/>
    </xf>
    <xf numFmtId="178" fontId="5" fillId="0" borderId="20" xfId="0" applyNumberFormat="1" applyFont="1" applyBorder="1" applyAlignment="1">
      <alignment horizontal="center" vertical="center" shrinkToFit="1"/>
    </xf>
    <xf numFmtId="181" fontId="5" fillId="0" borderId="53" xfId="0" applyNumberFormat="1" applyFont="1" applyBorder="1" applyAlignment="1">
      <alignment horizontal="center" vertical="center" shrinkToFit="1"/>
    </xf>
    <xf numFmtId="181" fontId="5" fillId="0" borderId="55" xfId="0" applyNumberFormat="1" applyFont="1" applyBorder="1" applyAlignment="1">
      <alignment horizontal="center" vertical="center" shrinkToFit="1"/>
    </xf>
    <xf numFmtId="181" fontId="5" fillId="0" borderId="54" xfId="0" applyNumberFormat="1" applyFont="1" applyBorder="1" applyAlignment="1">
      <alignment horizontal="center" vertical="center" shrinkToFit="1"/>
    </xf>
    <xf numFmtId="178" fontId="5" fillId="0" borderId="58" xfId="0" applyNumberFormat="1" applyFont="1" applyBorder="1" applyAlignment="1">
      <alignment horizontal="center" vertical="center" shrinkToFit="1"/>
    </xf>
    <xf numFmtId="178" fontId="5" fillId="0" borderId="59" xfId="0" applyNumberFormat="1" applyFont="1" applyBorder="1" applyAlignment="1">
      <alignment horizontal="center" vertical="center" shrinkToFit="1"/>
    </xf>
    <xf numFmtId="178" fontId="5" fillId="0" borderId="60" xfId="0" applyNumberFormat="1" applyFont="1" applyBorder="1" applyAlignment="1">
      <alignment horizontal="center" vertical="center" shrinkToFit="1"/>
    </xf>
    <xf numFmtId="178" fontId="5" fillId="4" borderId="21" xfId="0" applyNumberFormat="1" applyFont="1" applyFill="1" applyBorder="1" applyAlignment="1">
      <alignment horizontal="center" vertical="center" shrinkToFit="1"/>
    </xf>
    <xf numFmtId="178" fontId="5" fillId="4" borderId="24" xfId="0" applyNumberFormat="1" applyFont="1" applyFill="1" applyBorder="1" applyAlignment="1">
      <alignment horizontal="center" vertical="center" shrinkToFit="1"/>
    </xf>
    <xf numFmtId="0" fontId="5" fillId="10" borderId="22" xfId="0" applyFont="1" applyFill="1" applyBorder="1" applyAlignment="1">
      <alignment horizontal="center" vertical="center" shrinkToFit="1"/>
    </xf>
    <xf numFmtId="0" fontId="5" fillId="5" borderId="5" xfId="0" applyFont="1" applyFill="1" applyBorder="1" applyAlignment="1">
      <alignment horizontal="center" vertical="center" wrapText="1" shrinkToFit="1"/>
    </xf>
    <xf numFmtId="0" fontId="5" fillId="5" borderId="20" xfId="0" applyFont="1" applyFill="1" applyBorder="1" applyAlignment="1">
      <alignment horizontal="center" vertical="center" wrapText="1" shrinkToFit="1"/>
    </xf>
    <xf numFmtId="0" fontId="5" fillId="6" borderId="0" xfId="0" applyFont="1" applyFill="1" applyAlignment="1">
      <alignment horizontal="center" vertical="center" shrinkToFit="1"/>
    </xf>
    <xf numFmtId="0" fontId="5" fillId="6" borderId="22" xfId="0" applyFont="1" applyFill="1" applyBorder="1" applyAlignment="1">
      <alignment horizontal="center" vertical="center" shrinkToFit="1"/>
    </xf>
    <xf numFmtId="0" fontId="5" fillId="5" borderId="0" xfId="0" applyFont="1" applyFill="1" applyAlignment="1">
      <alignment horizontal="center" vertical="center" shrinkToFit="1"/>
    </xf>
    <xf numFmtId="0" fontId="5" fillId="5" borderId="5" xfId="0" applyFont="1" applyFill="1" applyBorder="1" applyAlignment="1">
      <alignment horizontal="center" vertical="center" shrinkToFit="1"/>
    </xf>
    <xf numFmtId="181" fontId="5" fillId="5" borderId="53" xfId="0" applyNumberFormat="1" applyFont="1" applyFill="1" applyBorder="1" applyAlignment="1">
      <alignment horizontal="center" vertical="center" shrinkToFit="1"/>
    </xf>
    <xf numFmtId="181" fontId="5" fillId="5" borderId="55" xfId="0" applyNumberFormat="1" applyFont="1" applyFill="1" applyBorder="1" applyAlignment="1">
      <alignment horizontal="center" vertical="center" shrinkToFit="1"/>
    </xf>
    <xf numFmtId="181" fontId="5" fillId="5" borderId="54" xfId="0" applyNumberFormat="1" applyFont="1" applyFill="1" applyBorder="1" applyAlignment="1">
      <alignment horizontal="center" vertical="center" shrinkToFit="1"/>
    </xf>
    <xf numFmtId="0" fontId="5" fillId="10" borderId="0" xfId="0" applyFont="1" applyFill="1" applyAlignment="1">
      <alignment horizontal="center" vertical="center" shrinkToFit="1"/>
    </xf>
    <xf numFmtId="181" fontId="5" fillId="14" borderId="53" xfId="0" applyNumberFormat="1" applyFont="1" applyFill="1" applyBorder="1" applyAlignment="1">
      <alignment horizontal="center" vertical="center" shrinkToFit="1"/>
    </xf>
    <xf numFmtId="181" fontId="5" fillId="14" borderId="54" xfId="0" applyNumberFormat="1" applyFont="1" applyFill="1" applyBorder="1" applyAlignment="1">
      <alignment horizontal="center" vertical="center" shrinkToFit="1"/>
    </xf>
    <xf numFmtId="181" fontId="5" fillId="4" borderId="53" xfId="0" applyNumberFormat="1" applyFont="1" applyFill="1" applyBorder="1" applyAlignment="1">
      <alignment horizontal="center" vertical="center" shrinkToFit="1"/>
    </xf>
    <xf numFmtId="181" fontId="5" fillId="4" borderId="57" xfId="0" applyNumberFormat="1" applyFont="1" applyFill="1" applyBorder="1" applyAlignment="1">
      <alignment horizontal="center" vertical="center" shrinkToFit="1"/>
    </xf>
    <xf numFmtId="178" fontId="5" fillId="10" borderId="21" xfId="0" applyNumberFormat="1" applyFont="1" applyFill="1" applyBorder="1" applyAlignment="1">
      <alignment horizontal="center" vertical="center" shrinkToFit="1"/>
    </xf>
    <xf numFmtId="181" fontId="5" fillId="6" borderId="53" xfId="0" applyNumberFormat="1" applyFont="1" applyFill="1" applyBorder="1" applyAlignment="1">
      <alignment horizontal="center" vertical="center" shrinkToFit="1"/>
    </xf>
    <xf numFmtId="181" fontId="5" fillId="6" borderId="54" xfId="0" applyNumberFormat="1" applyFont="1" applyFill="1" applyBorder="1" applyAlignment="1">
      <alignment horizontal="center" vertical="center" shrinkToFit="1"/>
    </xf>
    <xf numFmtId="181" fontId="5" fillId="6" borderId="55" xfId="0" applyNumberFormat="1" applyFont="1" applyFill="1" applyBorder="1" applyAlignment="1">
      <alignment horizontal="center" vertical="center" shrinkToFit="1"/>
    </xf>
    <xf numFmtId="181" fontId="5" fillId="4" borderId="56" xfId="0" applyNumberFormat="1" applyFont="1" applyFill="1" applyBorder="1" applyAlignment="1">
      <alignment horizontal="center" vertical="center" shrinkToFit="1"/>
    </xf>
    <xf numFmtId="181" fontId="5" fillId="4" borderId="54" xfId="0" applyNumberFormat="1" applyFont="1" applyFill="1" applyBorder="1" applyAlignment="1">
      <alignment horizontal="center" vertical="center" shrinkToFit="1"/>
    </xf>
    <xf numFmtId="181" fontId="5" fillId="10" borderId="53" xfId="0" applyNumberFormat="1" applyFont="1" applyFill="1" applyBorder="1" applyAlignment="1">
      <alignment horizontal="center" vertical="center" shrinkToFit="1"/>
    </xf>
    <xf numFmtId="181" fontId="5" fillId="10" borderId="57" xfId="0" applyNumberFormat="1" applyFont="1" applyFill="1" applyBorder="1" applyAlignment="1">
      <alignment horizontal="center" vertical="center" shrinkToFit="1"/>
    </xf>
    <xf numFmtId="181" fontId="5" fillId="10" borderId="56" xfId="0" applyNumberFormat="1" applyFont="1" applyFill="1" applyBorder="1" applyAlignment="1">
      <alignment horizontal="center" vertical="center" shrinkToFit="1"/>
    </xf>
    <xf numFmtId="181" fontId="5" fillId="10" borderId="54" xfId="0" applyNumberFormat="1" applyFont="1" applyFill="1" applyBorder="1" applyAlignment="1">
      <alignment horizontal="center" vertical="center" shrinkToFit="1"/>
    </xf>
    <xf numFmtId="187" fontId="5" fillId="0" borderId="21" xfId="0" applyNumberFormat="1" applyFont="1" applyBorder="1" applyAlignment="1">
      <alignment horizontal="center" vertical="center" shrinkToFit="1"/>
    </xf>
    <xf numFmtId="187" fontId="5" fillId="0" borderId="20" xfId="0" applyNumberFormat="1" applyFont="1" applyBorder="1" applyAlignment="1">
      <alignment horizontal="center" vertical="center" shrinkToFit="1"/>
    </xf>
    <xf numFmtId="181" fontId="5" fillId="0" borderId="88" xfId="0" applyNumberFormat="1" applyFont="1" applyBorder="1" applyAlignment="1">
      <alignment horizontal="center" vertical="center" shrinkToFit="1"/>
    </xf>
    <xf numFmtId="181" fontId="5" fillId="0" borderId="87" xfId="0" applyNumberFormat="1" applyFont="1" applyBorder="1" applyAlignment="1">
      <alignment horizontal="center" vertical="center" shrinkToFit="1"/>
    </xf>
    <xf numFmtId="0" fontId="12" fillId="0" borderId="0" xfId="0" applyFont="1" applyAlignment="1">
      <alignment horizontal="center" vertical="center" shrinkToFit="1"/>
    </xf>
    <xf numFmtId="0" fontId="5" fillId="0" borderId="88" xfId="0" applyFont="1" applyBorder="1" applyAlignment="1">
      <alignment horizontal="center" vertical="center" shrinkToFit="1"/>
    </xf>
    <xf numFmtId="0" fontId="5" fillId="0" borderId="87" xfId="0" applyFont="1" applyBorder="1" applyAlignment="1">
      <alignment horizontal="center" vertical="center" shrinkToFit="1"/>
    </xf>
    <xf numFmtId="0" fontId="5" fillId="5" borderId="34" xfId="0" applyFont="1" applyFill="1" applyBorder="1" applyAlignment="1">
      <alignment horizontal="center" vertical="center" wrapText="1" shrinkToFit="1"/>
    </xf>
    <xf numFmtId="0" fontId="5" fillId="5" borderId="35" xfId="0" applyFont="1" applyFill="1" applyBorder="1" applyAlignment="1">
      <alignment horizontal="center" vertical="center" wrapText="1" shrinkToFit="1"/>
    </xf>
    <xf numFmtId="0" fontId="5" fillId="12" borderId="33" xfId="0" applyFont="1" applyFill="1" applyBorder="1" applyAlignment="1">
      <alignment horizontal="center" vertical="center" wrapText="1" shrinkToFit="1"/>
    </xf>
    <xf numFmtId="0" fontId="5" fillId="12" borderId="34" xfId="0" applyFont="1" applyFill="1" applyBorder="1" applyAlignment="1">
      <alignment horizontal="center" vertical="center" wrapText="1" shrinkToFit="1"/>
    </xf>
    <xf numFmtId="0" fontId="5" fillId="12" borderId="35" xfId="0" applyFont="1" applyFill="1" applyBorder="1" applyAlignment="1">
      <alignment horizontal="center" vertical="center" wrapText="1" shrinkToFit="1"/>
    </xf>
    <xf numFmtId="0" fontId="5" fillId="12" borderId="21" xfId="0" applyFont="1" applyFill="1" applyBorder="1" applyAlignment="1">
      <alignment horizontal="center" vertical="center" wrapText="1" shrinkToFit="1"/>
    </xf>
    <xf numFmtId="0" fontId="5" fillId="12" borderId="22" xfId="0" applyFont="1" applyFill="1" applyBorder="1" applyAlignment="1">
      <alignment horizontal="center" vertical="center" wrapText="1" shrinkToFit="1"/>
    </xf>
    <xf numFmtId="0" fontId="5" fillId="12" borderId="20" xfId="0" applyFont="1" applyFill="1" applyBorder="1" applyAlignment="1">
      <alignment horizontal="center" vertical="center" wrapText="1" shrinkToFit="1"/>
    </xf>
    <xf numFmtId="0" fontId="5" fillId="12" borderId="34" xfId="0" applyFont="1" applyFill="1" applyBorder="1" applyAlignment="1">
      <alignment horizontal="center" vertical="center" shrinkToFit="1"/>
    </xf>
    <xf numFmtId="0" fontId="5" fillId="12" borderId="35" xfId="0" applyFont="1" applyFill="1" applyBorder="1" applyAlignment="1">
      <alignment horizontal="center" vertical="center" shrinkToFit="1"/>
    </xf>
    <xf numFmtId="0" fontId="5" fillId="12" borderId="21" xfId="0" applyFont="1" applyFill="1" applyBorder="1" applyAlignment="1">
      <alignment horizontal="center" vertical="center" shrinkToFit="1"/>
    </xf>
    <xf numFmtId="0" fontId="5" fillId="12" borderId="22" xfId="0" applyFont="1" applyFill="1" applyBorder="1" applyAlignment="1">
      <alignment horizontal="center" vertical="center" shrinkToFit="1"/>
    </xf>
    <xf numFmtId="0" fontId="5" fillId="12" borderId="20" xfId="0" applyFont="1" applyFill="1" applyBorder="1" applyAlignment="1">
      <alignment horizontal="center" vertical="center" shrinkToFit="1"/>
    </xf>
    <xf numFmtId="0" fontId="5" fillId="6" borderId="33" xfId="0" applyFont="1" applyFill="1" applyBorder="1" applyAlignment="1">
      <alignment horizontal="center" vertical="center" wrapText="1" shrinkToFit="1"/>
    </xf>
    <xf numFmtId="0" fontId="5" fillId="6" borderId="35" xfId="0" applyFont="1" applyFill="1" applyBorder="1" applyAlignment="1">
      <alignment horizontal="center" vertical="center" shrinkToFit="1"/>
    </xf>
    <xf numFmtId="0" fontId="16" fillId="0" borderId="0" xfId="0" applyFont="1" applyAlignment="1">
      <alignment horizontal="left" vertical="center" shrinkToFit="1"/>
    </xf>
    <xf numFmtId="0" fontId="4" fillId="4" borderId="36" xfId="0" applyFont="1" applyFill="1" applyBorder="1" applyAlignment="1">
      <alignment horizontal="center" vertical="center" shrinkToFit="1"/>
    </xf>
    <xf numFmtId="0" fontId="4" fillId="4" borderId="86" xfId="0" applyFont="1" applyFill="1" applyBorder="1" applyAlignment="1">
      <alignment horizontal="center" vertical="center" shrinkToFit="1"/>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112E35"/>
      <color rgb="FFBC8F00"/>
      <color rgb="FFE2AC00"/>
      <color rgb="FFFFFFCC"/>
      <color rgb="FFFFFF00"/>
      <color rgb="FFEA0075"/>
      <color rgb="FF004C22"/>
      <color rgb="FF007033"/>
      <color rgb="FFE9DAF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63500</xdr:colOff>
      <xdr:row>20</xdr:row>
      <xdr:rowOff>99060</xdr:rowOff>
    </xdr:from>
    <xdr:to>
      <xdr:col>36</xdr:col>
      <xdr:colOff>15240</xdr:colOff>
      <xdr:row>24</xdr:row>
      <xdr:rowOff>190500</xdr:rowOff>
    </xdr:to>
    <xdr:sp macro="" textlink="">
      <xdr:nvSpPr>
        <xdr:cNvPr id="2" name="四角形: 角を丸くする 1">
          <a:extLst>
            <a:ext uri="{FF2B5EF4-FFF2-40B4-BE49-F238E27FC236}">
              <a16:creationId xmlns:a16="http://schemas.microsoft.com/office/drawing/2014/main" id="{77A94183-668C-9CE7-9201-2DEEA71EF9E7}"/>
            </a:ext>
          </a:extLst>
        </xdr:cNvPr>
        <xdr:cNvSpPr/>
      </xdr:nvSpPr>
      <xdr:spPr>
        <a:xfrm>
          <a:off x="254000" y="1927860"/>
          <a:ext cx="8676640" cy="1501140"/>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19</xdr:col>
      <xdr:colOff>95250</xdr:colOff>
      <xdr:row>78</xdr:row>
      <xdr:rowOff>105410</xdr:rowOff>
    </xdr:from>
    <xdr:to>
      <xdr:col>19</xdr:col>
      <xdr:colOff>508000</xdr:colOff>
      <xdr:row>79</xdr:row>
      <xdr:rowOff>295910</xdr:rowOff>
    </xdr:to>
    <xdr:sp macro="" textlink="">
      <xdr:nvSpPr>
        <xdr:cNvPr id="6" name="右中かっこ 5">
          <a:extLst>
            <a:ext uri="{FF2B5EF4-FFF2-40B4-BE49-F238E27FC236}">
              <a16:creationId xmlns:a16="http://schemas.microsoft.com/office/drawing/2014/main" id="{E108CF70-1AD0-5757-FD5E-B76350AD357F}"/>
            </a:ext>
          </a:extLst>
        </xdr:cNvPr>
        <xdr:cNvSpPr/>
      </xdr:nvSpPr>
      <xdr:spPr>
        <a:xfrm>
          <a:off x="5878830" y="12396470"/>
          <a:ext cx="412750" cy="57912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182880</xdr:colOff>
      <xdr:row>29</xdr:row>
      <xdr:rowOff>243840</xdr:rowOff>
    </xdr:from>
    <xdr:to>
      <xdr:col>46</xdr:col>
      <xdr:colOff>190500</xdr:colOff>
      <xdr:row>36</xdr:row>
      <xdr:rowOff>198120</xdr:rowOff>
    </xdr:to>
    <xdr:sp macro="" textlink="">
      <xdr:nvSpPr>
        <xdr:cNvPr id="7" name="テキスト ボックス 6">
          <a:extLst>
            <a:ext uri="{FF2B5EF4-FFF2-40B4-BE49-F238E27FC236}">
              <a16:creationId xmlns:a16="http://schemas.microsoft.com/office/drawing/2014/main" id="{9BF49E2C-AE6B-FF20-F66E-96FEAC809AB5}"/>
            </a:ext>
          </a:extLst>
        </xdr:cNvPr>
        <xdr:cNvSpPr txBox="1"/>
      </xdr:nvSpPr>
      <xdr:spPr>
        <a:xfrm>
          <a:off x="373380" y="10591800"/>
          <a:ext cx="10972800" cy="21336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nSpc>
              <a:spcPct val="150000"/>
            </a:lnSpc>
          </a:pPr>
          <a:r>
            <a:rPr kumimoji="1" lang="ja-JP" altLang="en-US" sz="1200">
              <a:latin typeface="+mn-ea"/>
              <a:ea typeface="+mn-ea"/>
            </a:rPr>
            <a:t>ー</a:t>
          </a:r>
          <a:r>
            <a:rPr kumimoji="1" lang="ja-JP" altLang="en-US" sz="1200" baseline="0">
              <a:latin typeface="+mn-ea"/>
              <a:ea typeface="+mn-ea"/>
            </a:rPr>
            <a:t> </a:t>
          </a:r>
          <a:r>
            <a:rPr kumimoji="1" lang="ja-JP" altLang="en-US" sz="1200">
              <a:latin typeface="+mn-ea"/>
              <a:ea typeface="+mn-ea"/>
            </a:rPr>
            <a:t>記入上の注意</a:t>
          </a:r>
          <a:r>
            <a:rPr kumimoji="1" lang="ja-JP" altLang="en-US" sz="1200" baseline="0">
              <a:latin typeface="+mn-ea"/>
              <a:ea typeface="+mn-ea"/>
            </a:rPr>
            <a:t> </a:t>
          </a:r>
          <a:r>
            <a:rPr kumimoji="1" lang="ja-JP" altLang="en-US" sz="1200">
              <a:latin typeface="+mn-ea"/>
              <a:ea typeface="+mn-ea"/>
            </a:rPr>
            <a:t>ー</a:t>
          </a:r>
          <a:endParaRPr kumimoji="1" lang="en-US" altLang="ja-JP" sz="1200">
            <a:latin typeface="+mn-ea"/>
            <a:ea typeface="+mn-ea"/>
          </a:endParaRPr>
        </a:p>
        <a:p>
          <a:pPr>
            <a:lnSpc>
              <a:spcPct val="150000"/>
            </a:lnSpc>
          </a:pPr>
          <a:r>
            <a:rPr kumimoji="1" lang="ja-JP" altLang="en-US" sz="1200">
              <a:latin typeface="+mn-ea"/>
              <a:ea typeface="+mn-ea"/>
            </a:rPr>
            <a:t>・Ａ欄には、①安原Ａルート、②安原Ｂルート・⑤こども園ルート、③塩江ルートにおいて共通する、１時間当たりの運賃を税抜き額で記入（入力）すること。</a:t>
          </a:r>
        </a:p>
        <a:p>
          <a:pPr>
            <a:lnSpc>
              <a:spcPct val="150000"/>
            </a:lnSpc>
          </a:pPr>
          <a:r>
            <a:rPr kumimoji="1" lang="ja-JP" altLang="en-US" sz="1200">
              <a:latin typeface="+mn-ea"/>
              <a:ea typeface="+mn-ea"/>
            </a:rPr>
            <a:t>・Ａ欄は、四国管内公示運賃の下限額である</a:t>
          </a:r>
          <a:r>
            <a:rPr kumimoji="1" lang="en-US" altLang="ja-JP" sz="1200">
              <a:latin typeface="+mn-ea"/>
              <a:ea typeface="+mn-ea"/>
            </a:rPr>
            <a:t>4,620</a:t>
          </a:r>
          <a:r>
            <a:rPr kumimoji="1" lang="ja-JP" altLang="en-US" sz="1200">
              <a:latin typeface="+mn-ea"/>
              <a:ea typeface="+mn-ea"/>
            </a:rPr>
            <a:t>円を下回らない額を記入（入力）すること。</a:t>
          </a:r>
          <a:endParaRPr kumimoji="1" lang="en-US" altLang="ja-JP" sz="1200">
            <a:latin typeface="+mn-ea"/>
            <a:ea typeface="+mn-ea"/>
          </a:endParaRPr>
        </a:p>
        <a:p>
          <a:pPr>
            <a:lnSpc>
              <a:spcPct val="150000"/>
            </a:lnSpc>
          </a:pPr>
          <a:r>
            <a:rPr kumimoji="1" lang="ja-JP" altLang="en-US" sz="1200">
              <a:latin typeface="+mn-ea"/>
              <a:ea typeface="+mn-ea"/>
            </a:rPr>
            <a:t>・Ｂ欄には、①安原Ａルート、②安原Ｂルート・⑤こども園ルート、③塩江ルートにおいて共通する、１キロメートル当たりの運賃を税抜き額で記入（入力）すること。</a:t>
          </a:r>
        </a:p>
        <a:p>
          <a:pPr>
            <a:lnSpc>
              <a:spcPct val="150000"/>
            </a:lnSpc>
          </a:pPr>
          <a:r>
            <a:rPr kumimoji="1" lang="ja-JP" altLang="en-US" sz="1200">
              <a:latin typeface="+mn-ea"/>
              <a:ea typeface="+mn-ea"/>
            </a:rPr>
            <a:t>・Ｂ欄は、四国管内公示運賃の下限額である１００円を下回らない額を記入（入力）すること。</a:t>
          </a:r>
        </a:p>
        <a:p>
          <a:pPr>
            <a:lnSpc>
              <a:spcPct val="150000"/>
            </a:lnSpc>
          </a:pPr>
          <a:r>
            <a:rPr kumimoji="1" lang="ja-JP" altLang="en-US" sz="1200">
              <a:latin typeface="+mn-ea"/>
              <a:ea typeface="+mn-ea"/>
            </a:rPr>
            <a:t>・Ａ欄及びＢ欄の数値は整数とし、１０円未満は切り捨てること。</a:t>
          </a:r>
        </a:p>
      </xdr:txBody>
    </xdr:sp>
    <xdr:clientData/>
  </xdr:twoCellAnchor>
  <xdr:twoCellAnchor>
    <xdr:from>
      <xdr:col>2</xdr:col>
      <xdr:colOff>7620</xdr:colOff>
      <xdr:row>47</xdr:row>
      <xdr:rowOff>228600</xdr:rowOff>
    </xdr:from>
    <xdr:to>
      <xdr:col>46</xdr:col>
      <xdr:colOff>220980</xdr:colOff>
      <xdr:row>57</xdr:row>
      <xdr:rowOff>38100</xdr:rowOff>
    </xdr:to>
    <xdr:sp macro="" textlink="">
      <xdr:nvSpPr>
        <xdr:cNvPr id="8" name="テキスト ボックス 7">
          <a:extLst>
            <a:ext uri="{FF2B5EF4-FFF2-40B4-BE49-F238E27FC236}">
              <a16:creationId xmlns:a16="http://schemas.microsoft.com/office/drawing/2014/main" id="{CE1FB543-802C-48E1-9D34-495FE6437789}"/>
            </a:ext>
          </a:extLst>
        </xdr:cNvPr>
        <xdr:cNvSpPr txBox="1"/>
      </xdr:nvSpPr>
      <xdr:spPr>
        <a:xfrm>
          <a:off x="388620" y="17266920"/>
          <a:ext cx="11201400" cy="280416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nSpc>
              <a:spcPts val="1900"/>
            </a:lnSpc>
          </a:pPr>
          <a:r>
            <a:rPr kumimoji="1" lang="ja-JP" altLang="en-US" sz="1200">
              <a:solidFill>
                <a:schemeClr val="dk1"/>
              </a:solidFill>
              <a:effectLst/>
              <a:latin typeface="+mn-ea"/>
              <a:ea typeface="+mn-ea"/>
              <a:cs typeface="+mn-cs"/>
            </a:rPr>
            <a:t>ー </a:t>
          </a:r>
          <a:r>
            <a:rPr kumimoji="1" lang="ja-JP" altLang="ja-JP" sz="1200">
              <a:solidFill>
                <a:schemeClr val="dk1"/>
              </a:solidFill>
              <a:effectLst/>
              <a:latin typeface="+mn-ea"/>
              <a:ea typeface="+mn-ea"/>
              <a:cs typeface="+mn-cs"/>
            </a:rPr>
            <a:t>記入上の注意</a:t>
          </a:r>
          <a:r>
            <a:rPr kumimoji="1" lang="en-US" altLang="ja-JP" sz="1200">
              <a:solidFill>
                <a:schemeClr val="dk1"/>
              </a:solidFill>
              <a:effectLst/>
              <a:latin typeface="+mn-ea"/>
              <a:ea typeface="+mn-ea"/>
              <a:cs typeface="+mn-cs"/>
            </a:rPr>
            <a:t> </a:t>
          </a:r>
          <a:r>
            <a:rPr kumimoji="1" lang="ja-JP" altLang="en-US" sz="1200">
              <a:solidFill>
                <a:schemeClr val="dk1"/>
              </a:solidFill>
              <a:effectLst/>
              <a:latin typeface="+mn-ea"/>
              <a:ea typeface="+mn-ea"/>
              <a:cs typeface="+mn-cs"/>
            </a:rPr>
            <a:t>ー</a:t>
          </a:r>
          <a:endParaRPr kumimoji="1" lang="en-US" altLang="ja-JP" sz="1200">
            <a:solidFill>
              <a:schemeClr val="dk1"/>
            </a:solidFill>
            <a:effectLst/>
            <a:latin typeface="+mn-ea"/>
            <a:ea typeface="+mn-ea"/>
            <a:cs typeface="+mn-cs"/>
          </a:endParaRPr>
        </a:p>
        <a:p>
          <a:pPr>
            <a:lnSpc>
              <a:spcPts val="1900"/>
            </a:lnSpc>
          </a:pPr>
          <a:r>
            <a:rPr kumimoji="1" lang="ja-JP" altLang="en-US" sz="1200">
              <a:solidFill>
                <a:schemeClr val="dk1"/>
              </a:solidFill>
              <a:effectLst/>
              <a:latin typeface="+mn-ea"/>
              <a:ea typeface="+mn-ea"/>
              <a:cs typeface="+mn-cs"/>
            </a:rPr>
            <a:t>次の事項を確認すること。</a:t>
          </a:r>
          <a:endParaRPr kumimoji="1" lang="en-US" altLang="ja-JP" sz="1200">
            <a:latin typeface="+mn-ea"/>
            <a:ea typeface="+mn-ea"/>
          </a:endParaRPr>
        </a:p>
        <a:p>
          <a:pPr>
            <a:lnSpc>
              <a:spcPts val="1900"/>
            </a:lnSpc>
          </a:pPr>
          <a:r>
            <a:rPr kumimoji="1" lang="ja-JP" altLang="en-US" sz="1200">
              <a:latin typeface="+mn-ea"/>
              <a:ea typeface="+mn-ea"/>
            </a:rPr>
            <a:t>・</a:t>
          </a:r>
          <a:r>
            <a:rPr kumimoji="1" lang="en-US" altLang="ja-JP" sz="1200">
              <a:latin typeface="+mn-ea"/>
              <a:ea typeface="+mn-ea"/>
            </a:rPr>
            <a:t>C</a:t>
          </a:r>
          <a:r>
            <a:rPr kumimoji="1" lang="ja-JP" altLang="en-US" sz="1200">
              <a:latin typeface="+mn-ea"/>
              <a:ea typeface="+mn-ea"/>
            </a:rPr>
            <a:t>欄、Ｄ欄、Ｅ欄、Ｆ欄、Ｇ欄には、</a:t>
          </a:r>
          <a:r>
            <a:rPr kumimoji="1" lang="ja-JP" altLang="ja-JP" sz="1200">
              <a:solidFill>
                <a:schemeClr val="dk1"/>
              </a:solidFill>
              <a:effectLst/>
              <a:latin typeface="+mn-ea"/>
              <a:ea typeface="+mn-ea"/>
              <a:cs typeface="+mn-cs"/>
            </a:rPr>
            <a:t>それぞれ</a:t>
          </a:r>
          <a:r>
            <a:rPr kumimoji="1" lang="ja-JP" altLang="en-US" sz="1200">
              <a:solidFill>
                <a:schemeClr val="dk1"/>
              </a:solidFill>
              <a:effectLst/>
              <a:latin typeface="+mn-ea"/>
              <a:ea typeface="+mn-ea"/>
              <a:cs typeface="+mn-cs"/>
            </a:rPr>
            <a:t>に対応する</a:t>
          </a:r>
          <a:r>
            <a:rPr kumimoji="1" lang="ja-JP" altLang="ja-JP" sz="1200">
              <a:solidFill>
                <a:schemeClr val="dk1"/>
              </a:solidFill>
              <a:effectLst/>
              <a:latin typeface="+mn-ea"/>
              <a:ea typeface="+mn-ea"/>
              <a:cs typeface="+mn-cs"/>
            </a:rPr>
            <a:t>「区間」を</a:t>
          </a:r>
          <a:r>
            <a:rPr kumimoji="1" lang="ja-JP" altLang="en-US" sz="1200">
              <a:solidFill>
                <a:schemeClr val="dk1"/>
              </a:solidFill>
              <a:effectLst/>
              <a:latin typeface="+mn-ea"/>
              <a:ea typeface="+mn-ea"/>
              <a:cs typeface="+mn-cs"/>
            </a:rPr>
            <a:t>法令を遵守して</a:t>
          </a:r>
          <a:r>
            <a:rPr kumimoji="1" lang="ja-JP" altLang="ja-JP" sz="1200">
              <a:solidFill>
                <a:schemeClr val="dk1"/>
              </a:solidFill>
              <a:effectLst/>
              <a:latin typeface="+mn-ea"/>
              <a:ea typeface="+mn-ea"/>
              <a:cs typeface="+mn-cs"/>
            </a:rPr>
            <a:t>走行する際にかかる</a:t>
          </a:r>
          <a:r>
            <a:rPr kumimoji="1" lang="ja-JP" altLang="en-US" sz="1200">
              <a:solidFill>
                <a:schemeClr val="dk1"/>
              </a:solidFill>
              <a:effectLst/>
              <a:latin typeface="+mn-ea"/>
              <a:ea typeface="+mn-ea"/>
              <a:cs typeface="+mn-cs"/>
            </a:rPr>
            <a:t>片道１回当たりの</a:t>
          </a:r>
          <a:r>
            <a:rPr kumimoji="1" lang="ja-JP" altLang="ja-JP" sz="1200">
              <a:solidFill>
                <a:schemeClr val="dk1"/>
              </a:solidFill>
              <a:effectLst/>
              <a:latin typeface="+mn-ea"/>
              <a:ea typeface="+mn-ea"/>
              <a:cs typeface="+mn-cs"/>
            </a:rPr>
            <a:t>時間（分）を入力すること。なお、数値は整数とし、小数第１位を四捨五入すること。</a:t>
          </a:r>
          <a:endParaRPr kumimoji="1" lang="en-US" altLang="ja-JP" sz="1200">
            <a:latin typeface="+mn-ea"/>
            <a:ea typeface="+mn-ea"/>
          </a:endParaRPr>
        </a:p>
        <a:p>
          <a:pPr>
            <a:lnSpc>
              <a:spcPts val="1900"/>
            </a:lnSpc>
          </a:pPr>
          <a:r>
            <a:rPr kumimoji="1" lang="ja-JP" altLang="en-US" sz="1200">
              <a:latin typeface="+mn-ea"/>
              <a:ea typeface="+mn-ea"/>
            </a:rPr>
            <a:t>・Ｈ欄、Ｉ欄、Ｊ欄、Ｋ欄、Ｌ欄には、</a:t>
          </a:r>
          <a:r>
            <a:rPr kumimoji="1" lang="ja-JP" altLang="ja-JP" sz="1200">
              <a:solidFill>
                <a:schemeClr val="dk1"/>
              </a:solidFill>
              <a:effectLst/>
              <a:latin typeface="+mn-ea"/>
              <a:ea typeface="+mn-ea"/>
              <a:cs typeface="+mn-cs"/>
            </a:rPr>
            <a:t>それぞれ</a:t>
          </a:r>
          <a:r>
            <a:rPr kumimoji="1" lang="ja-JP" altLang="en-US" sz="1200">
              <a:solidFill>
                <a:schemeClr val="dk1"/>
              </a:solidFill>
              <a:effectLst/>
              <a:latin typeface="+mn-ea"/>
              <a:ea typeface="+mn-ea"/>
              <a:cs typeface="+mn-cs"/>
            </a:rPr>
            <a:t>に対応する</a:t>
          </a:r>
          <a:r>
            <a:rPr kumimoji="1" lang="ja-JP" altLang="ja-JP" sz="1200">
              <a:solidFill>
                <a:schemeClr val="dk1"/>
              </a:solidFill>
              <a:effectLst/>
              <a:latin typeface="+mn-ea"/>
              <a:ea typeface="+mn-ea"/>
              <a:cs typeface="+mn-cs"/>
            </a:rPr>
            <a:t>「区間」を走行する</a:t>
          </a:r>
          <a:r>
            <a:rPr kumimoji="1" lang="ja-JP" altLang="en-US" sz="1200">
              <a:solidFill>
                <a:schemeClr val="dk1"/>
              </a:solidFill>
              <a:effectLst/>
              <a:latin typeface="+mn-ea"/>
              <a:ea typeface="+mn-ea"/>
              <a:cs typeface="+mn-cs"/>
            </a:rPr>
            <a:t>場合</a:t>
          </a:r>
          <a:r>
            <a:rPr kumimoji="1" lang="ja-JP" altLang="ja-JP" sz="1200">
              <a:solidFill>
                <a:schemeClr val="dk1"/>
              </a:solidFill>
              <a:effectLst/>
              <a:latin typeface="+mn-ea"/>
              <a:ea typeface="+mn-ea"/>
              <a:cs typeface="+mn-cs"/>
            </a:rPr>
            <a:t>の片道</a:t>
          </a:r>
          <a:r>
            <a:rPr kumimoji="1" lang="ja-JP" altLang="en-US" sz="1200">
              <a:solidFill>
                <a:schemeClr val="dk1"/>
              </a:solidFill>
              <a:effectLst/>
              <a:latin typeface="+mn-ea"/>
              <a:ea typeface="+mn-ea"/>
              <a:cs typeface="+mn-cs"/>
            </a:rPr>
            <a:t>１回当たり</a:t>
          </a:r>
          <a:r>
            <a:rPr kumimoji="1" lang="ja-JP" altLang="ja-JP" sz="1200">
              <a:solidFill>
                <a:schemeClr val="dk1"/>
              </a:solidFill>
              <a:effectLst/>
              <a:latin typeface="+mn-ea"/>
              <a:ea typeface="+mn-ea"/>
              <a:cs typeface="+mn-cs"/>
            </a:rPr>
            <a:t>の距離（</a:t>
          </a:r>
          <a:r>
            <a:rPr kumimoji="1" lang="en-US" altLang="ja-JP" sz="1200">
              <a:solidFill>
                <a:schemeClr val="dk1"/>
              </a:solidFill>
              <a:effectLst/>
              <a:latin typeface="+mn-ea"/>
              <a:ea typeface="+mn-ea"/>
              <a:cs typeface="+mn-cs"/>
            </a:rPr>
            <a:t>km</a:t>
          </a:r>
          <a:r>
            <a:rPr kumimoji="1" lang="ja-JP" altLang="ja-JP" sz="1200">
              <a:solidFill>
                <a:schemeClr val="dk1"/>
              </a:solidFill>
              <a:effectLst/>
              <a:latin typeface="+mn-ea"/>
              <a:ea typeface="+mn-ea"/>
              <a:cs typeface="+mn-cs"/>
            </a:rPr>
            <a:t>）を入力すること。なお、数値は、小数第２位を四捨五入し、</a:t>
          </a:r>
          <a:r>
            <a:rPr kumimoji="1" lang="ja-JP" altLang="en-US" sz="1200">
              <a:solidFill>
                <a:schemeClr val="dk1"/>
              </a:solidFill>
              <a:effectLst/>
              <a:latin typeface="+mn-ea"/>
              <a:ea typeface="+mn-ea"/>
              <a:cs typeface="+mn-cs"/>
            </a:rPr>
            <a:t>小</a:t>
          </a:r>
          <a:r>
            <a:rPr kumimoji="1" lang="ja-JP" altLang="ja-JP" sz="1200">
              <a:solidFill>
                <a:schemeClr val="dk1"/>
              </a:solidFill>
              <a:effectLst/>
              <a:latin typeface="+mn-ea"/>
              <a:ea typeface="+mn-ea"/>
              <a:cs typeface="+mn-cs"/>
            </a:rPr>
            <a:t>数第１位まで</a:t>
          </a:r>
          <a:r>
            <a:rPr kumimoji="1" lang="ja-JP" altLang="en-US" sz="1200">
              <a:solidFill>
                <a:schemeClr val="dk1"/>
              </a:solidFill>
              <a:effectLst/>
              <a:latin typeface="+mn-ea"/>
              <a:ea typeface="+mn-ea"/>
              <a:cs typeface="+mn-cs"/>
            </a:rPr>
            <a:t>記入（</a:t>
          </a:r>
          <a:r>
            <a:rPr kumimoji="1" lang="ja-JP" altLang="ja-JP" sz="1200">
              <a:solidFill>
                <a:schemeClr val="dk1"/>
              </a:solidFill>
              <a:effectLst/>
              <a:latin typeface="+mn-ea"/>
              <a:ea typeface="+mn-ea"/>
              <a:cs typeface="+mn-cs"/>
            </a:rPr>
            <a:t>入力</a:t>
          </a:r>
          <a:r>
            <a:rPr kumimoji="1" lang="ja-JP" altLang="en-US" sz="1200">
              <a:solidFill>
                <a:schemeClr val="dk1"/>
              </a:solidFill>
              <a:effectLst/>
              <a:latin typeface="+mn-ea"/>
              <a:ea typeface="+mn-ea"/>
              <a:cs typeface="+mn-cs"/>
            </a:rPr>
            <a:t>）</a:t>
          </a:r>
          <a:r>
            <a:rPr kumimoji="1" lang="ja-JP" altLang="ja-JP" sz="1200">
              <a:solidFill>
                <a:schemeClr val="dk1"/>
              </a:solidFill>
              <a:effectLst/>
              <a:latin typeface="+mn-ea"/>
              <a:ea typeface="+mn-ea"/>
              <a:cs typeface="+mn-cs"/>
            </a:rPr>
            <a:t>すること。</a:t>
          </a:r>
          <a:endParaRPr kumimoji="1" lang="en-US" altLang="ja-JP" sz="1200">
            <a:solidFill>
              <a:schemeClr val="dk1"/>
            </a:solidFill>
            <a:effectLst/>
            <a:latin typeface="+mn-ea"/>
            <a:ea typeface="+mn-ea"/>
            <a:cs typeface="+mn-cs"/>
          </a:endParaRPr>
        </a:p>
        <a:p>
          <a:pPr>
            <a:lnSpc>
              <a:spcPts val="1900"/>
            </a:lnSpc>
          </a:pPr>
          <a:r>
            <a:rPr kumimoji="1" lang="ja-JP" altLang="en-US" sz="1200">
              <a:solidFill>
                <a:schemeClr val="dk1"/>
              </a:solidFill>
              <a:effectLst/>
              <a:latin typeface="+mn-ea"/>
              <a:ea typeface="+mn-ea"/>
              <a:cs typeface="+mn-cs"/>
            </a:rPr>
            <a:t>・１日当たりの走行時間（エ）の</a:t>
          </a:r>
          <a:r>
            <a:rPr kumimoji="1" lang="en-US" altLang="ja-JP" sz="1200">
              <a:solidFill>
                <a:schemeClr val="dk1"/>
              </a:solidFill>
              <a:effectLst/>
              <a:latin typeface="+mn-ea"/>
              <a:ea typeface="+mn-ea"/>
              <a:cs typeface="+mn-cs"/>
            </a:rPr>
            <a:t>a</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b</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d</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e</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f</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g</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h</a:t>
          </a:r>
          <a:r>
            <a:rPr kumimoji="1" lang="ja-JP" altLang="en-US" sz="1200">
              <a:solidFill>
                <a:schemeClr val="dk1"/>
              </a:solidFill>
              <a:effectLst/>
              <a:latin typeface="+mn-ea"/>
              <a:ea typeface="+mn-ea"/>
              <a:cs typeface="+mn-cs"/>
            </a:rPr>
            <a:t>欄の数値が、時間（ア）の各時間数に走行回数（ウ）の対応する回数をそれぞれ乗じて得た値となっていることを確認すること。</a:t>
          </a:r>
          <a:endParaRPr kumimoji="1" lang="en-US" altLang="ja-JP" sz="1200">
            <a:solidFill>
              <a:schemeClr val="dk1"/>
            </a:solidFill>
            <a:effectLst/>
            <a:latin typeface="+mn-ea"/>
            <a:ea typeface="+mn-ea"/>
            <a:cs typeface="+mn-cs"/>
          </a:endParaRPr>
        </a:p>
        <a:p>
          <a:pPr>
            <a:lnSpc>
              <a:spcPts val="1900"/>
            </a:lnSpc>
          </a:pPr>
          <a:r>
            <a:rPr kumimoji="1" lang="ja-JP" altLang="en-US" sz="1200">
              <a:solidFill>
                <a:schemeClr val="dk1"/>
              </a:solidFill>
              <a:effectLst/>
              <a:latin typeface="+mn-ea"/>
              <a:ea typeface="+mn-ea"/>
              <a:cs typeface="+mn-cs"/>
            </a:rPr>
            <a:t>・１日当たりの走行距離（オ）の</a:t>
          </a:r>
          <a:r>
            <a:rPr kumimoji="1" lang="en-US" altLang="ja-JP" sz="1200">
              <a:solidFill>
                <a:schemeClr val="dk1"/>
              </a:solidFill>
              <a:effectLst/>
              <a:latin typeface="+mn-ea"/>
              <a:ea typeface="+mn-ea"/>
              <a:cs typeface="+mn-cs"/>
            </a:rPr>
            <a:t>i</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j</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m</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n</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r</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t</a:t>
          </a:r>
          <a:r>
            <a:rPr kumimoji="1" lang="ja-JP" altLang="en-US" sz="1200">
              <a:solidFill>
                <a:schemeClr val="dk1"/>
              </a:solidFill>
              <a:effectLst/>
              <a:latin typeface="+mn-ea"/>
              <a:ea typeface="+mn-ea"/>
              <a:cs typeface="+mn-cs"/>
            </a:rPr>
            <a:t>欄、</a:t>
          </a:r>
          <a:r>
            <a:rPr kumimoji="1" lang="en-US" altLang="ja-JP" sz="1200">
              <a:solidFill>
                <a:schemeClr val="dk1"/>
              </a:solidFill>
              <a:effectLst/>
              <a:latin typeface="+mn-ea"/>
              <a:ea typeface="+mn-ea"/>
              <a:cs typeface="+mn-cs"/>
            </a:rPr>
            <a:t>u</a:t>
          </a:r>
          <a:r>
            <a:rPr kumimoji="1" lang="ja-JP" altLang="en-US" sz="1200">
              <a:solidFill>
                <a:schemeClr val="dk1"/>
              </a:solidFill>
              <a:effectLst/>
              <a:latin typeface="+mn-ea"/>
              <a:ea typeface="+mn-ea"/>
              <a:cs typeface="+mn-cs"/>
            </a:rPr>
            <a:t>欄の数値が、距離（イ）の各距離に走行回数（ウ）の対応する回数をそれぞれ乗じて得た値となっていることを確認すること。</a:t>
          </a:r>
          <a:endParaRPr kumimoji="1" lang="en-US" altLang="ja-JP" sz="1200">
            <a:solidFill>
              <a:schemeClr val="dk1"/>
            </a:solidFill>
            <a:effectLst/>
            <a:latin typeface="+mn-ea"/>
            <a:ea typeface="+mn-ea"/>
            <a:cs typeface="+mn-cs"/>
          </a:endParaRPr>
        </a:p>
        <a:p>
          <a:endParaRPr lang="ja-JP" altLang="ja-JP" sz="1200">
            <a:effectLst/>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15240</xdr:colOff>
      <xdr:row>81</xdr:row>
      <xdr:rowOff>7620</xdr:rowOff>
    </xdr:from>
    <xdr:to>
      <xdr:col>49</xdr:col>
      <xdr:colOff>30480</xdr:colOff>
      <xdr:row>84</xdr:row>
      <xdr:rowOff>381000</xdr:rowOff>
    </xdr:to>
    <xdr:sp macro="" textlink="">
      <xdr:nvSpPr>
        <xdr:cNvPr id="9" name="テキスト ボックス 8">
          <a:extLst>
            <a:ext uri="{FF2B5EF4-FFF2-40B4-BE49-F238E27FC236}">
              <a16:creationId xmlns:a16="http://schemas.microsoft.com/office/drawing/2014/main" id="{6A8B7CF2-96FB-4F7B-8D1A-076DE88B29E5}"/>
            </a:ext>
          </a:extLst>
        </xdr:cNvPr>
        <xdr:cNvSpPr txBox="1"/>
      </xdr:nvSpPr>
      <xdr:spPr>
        <a:xfrm>
          <a:off x="205740" y="28361640"/>
          <a:ext cx="11841480" cy="153924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lnSpc>
              <a:spcPts val="2000"/>
            </a:lnSpc>
          </a:pPr>
          <a:r>
            <a:rPr kumimoji="1" lang="ja-JP" altLang="en-US" sz="1200">
              <a:latin typeface="+mn-ea"/>
              <a:ea typeface="+mn-ea"/>
            </a:rPr>
            <a:t>ー 記入上の注意 ー</a:t>
          </a:r>
        </a:p>
        <a:p>
          <a:pPr algn="l">
            <a:lnSpc>
              <a:spcPts val="2000"/>
            </a:lnSpc>
          </a:pPr>
          <a:r>
            <a:rPr kumimoji="1" lang="ja-JP" altLang="en-US" sz="1200">
              <a:latin typeface="+mn-ea"/>
              <a:ea typeface="+mn-ea"/>
            </a:rPr>
            <a:t>・Ｍ欄には、令和５年度の実績値に基づき令和６年４月以降に運輸局へ報告した実績実働率（</a:t>
          </a:r>
          <a:r>
            <a:rPr kumimoji="1" lang="en-US" altLang="ja-JP" sz="1200">
              <a:latin typeface="+mn-ea"/>
              <a:ea typeface="+mn-ea"/>
            </a:rPr>
            <a:t>%</a:t>
          </a:r>
          <a:r>
            <a:rPr kumimoji="1" lang="ja-JP" altLang="en-US" sz="1200">
              <a:latin typeface="+mn-ea"/>
              <a:ea typeface="+mn-ea"/>
            </a:rPr>
            <a:t>）を、小数第２位まで記入（入力）すること。</a:t>
          </a:r>
          <a:endParaRPr kumimoji="1" lang="en-US" altLang="ja-JP" sz="1200">
            <a:latin typeface="+mn-ea"/>
            <a:ea typeface="+mn-ea"/>
          </a:endParaRPr>
        </a:p>
        <a:p>
          <a:pPr algn="l">
            <a:lnSpc>
              <a:spcPts val="2000"/>
            </a:lnSpc>
          </a:pPr>
          <a:r>
            <a:rPr kumimoji="1" lang="ja-JP" altLang="en-US" sz="1200">
              <a:latin typeface="+mn-ea"/>
              <a:ea typeface="+mn-ea"/>
            </a:rPr>
            <a:t>・Ｎ欄には、四国ブロック平均実働率（</a:t>
          </a:r>
          <a:r>
            <a:rPr kumimoji="1" lang="en-US" altLang="ja-JP" sz="1200">
              <a:latin typeface="+mn-ea"/>
              <a:ea typeface="+mn-ea"/>
            </a:rPr>
            <a:t>54.04%</a:t>
          </a:r>
          <a:r>
            <a:rPr kumimoji="1" lang="ja-JP" altLang="en-US" sz="1200">
              <a:latin typeface="+mn-ea"/>
              <a:ea typeface="+mn-ea"/>
            </a:rPr>
            <a:t>）とＭ欄に記載した実績実働率の間の</a:t>
          </a:r>
          <a:r>
            <a:rPr kumimoji="1" lang="ja-JP" altLang="en-US" sz="1200" u="sng">
              <a:latin typeface="+mn-ea"/>
              <a:ea typeface="+mn-ea"/>
            </a:rPr>
            <a:t>任意の値（</a:t>
          </a:r>
          <a:r>
            <a:rPr kumimoji="1" lang="en-US" altLang="ja-JP" sz="1200" u="sng">
              <a:latin typeface="+mn-ea"/>
              <a:ea typeface="+mn-ea"/>
            </a:rPr>
            <a:t>%</a:t>
          </a:r>
          <a:r>
            <a:rPr kumimoji="1" lang="ja-JP" altLang="en-US" sz="1200" u="sng">
              <a:latin typeface="+mn-ea"/>
              <a:ea typeface="+mn-ea"/>
            </a:rPr>
            <a:t>）</a:t>
          </a:r>
          <a:r>
            <a:rPr kumimoji="1" lang="ja-JP" altLang="en-US" sz="1200">
              <a:latin typeface="+mn-ea"/>
              <a:ea typeface="+mn-ea"/>
            </a:rPr>
            <a:t>を、年間運賃額の算出に用いる実働率として、小数第２位まで記入（入力）すること。</a:t>
          </a:r>
          <a:endParaRPr kumimoji="1" lang="en-US" altLang="ja-JP" sz="1200">
            <a:latin typeface="+mn-ea"/>
            <a:ea typeface="+mn-ea"/>
          </a:endParaRPr>
        </a:p>
        <a:p>
          <a:pPr algn="l">
            <a:lnSpc>
              <a:spcPts val="2000"/>
            </a:lnSpc>
          </a:pPr>
          <a:r>
            <a:rPr kumimoji="1" lang="ja-JP" altLang="en-US" sz="1200">
              <a:latin typeface="+mn-ea"/>
              <a:ea typeface="+mn-ea"/>
            </a:rPr>
            <a:t>・Ｎ欄の任意の値（％）の設定にあたっては、３６５日と年間運賃額の算出に用いる実働率（Ｎ欄の率）を乗じて得た日数（小数点以下切捨て）に、１</a:t>
          </a:r>
          <a:r>
            <a:rPr kumimoji="1" lang="en-US" altLang="ja-JP" sz="1200">
              <a:latin typeface="+mn-ea"/>
              <a:ea typeface="+mn-ea"/>
            </a:rPr>
            <a:t>.</a:t>
          </a:r>
          <a:r>
            <a:rPr kumimoji="1" lang="ja-JP" altLang="en-US" sz="1200">
              <a:latin typeface="+mn-ea"/>
              <a:ea typeface="+mn-ea"/>
            </a:rPr>
            <a:t>４を乗じて得た日数（小数点以下切捨て）が、仕様書で定める１年度間当たりの運行予定日数である２４５日以上となるよう設定すること（</a:t>
          </a:r>
          <a:r>
            <a:rPr kumimoji="1" lang="en-US" altLang="ja-JP" sz="1200">
              <a:latin typeface="+mn-ea"/>
              <a:ea typeface="+mn-ea"/>
            </a:rPr>
            <a:t>【</a:t>
          </a:r>
          <a:r>
            <a:rPr kumimoji="1" lang="ja-JP" altLang="en-US" sz="1200">
              <a:latin typeface="+mn-ea"/>
              <a:ea typeface="+mn-ea"/>
            </a:rPr>
            <a:t>参考：Ｎ欄の確認欄</a:t>
          </a:r>
          <a:r>
            <a:rPr kumimoji="1" lang="en-US" altLang="ja-JP" sz="1200">
              <a:latin typeface="+mn-ea"/>
              <a:ea typeface="+mn-ea"/>
            </a:rPr>
            <a:t>】</a:t>
          </a:r>
          <a:r>
            <a:rPr kumimoji="1" lang="ja-JP" altLang="en-US" sz="1200">
              <a:latin typeface="+mn-ea"/>
              <a:ea typeface="+mn-ea"/>
            </a:rPr>
            <a:t>を参照すること。）。</a:t>
          </a:r>
          <a:endParaRPr kumimoji="1" lang="en-US" altLang="ja-JP" sz="1200">
            <a:latin typeface="+mn-ea"/>
            <a:ea typeface="+mn-ea"/>
          </a:endParaRPr>
        </a:p>
      </xdr:txBody>
    </xdr:sp>
    <xdr:clientData/>
  </xdr:twoCellAnchor>
  <xdr:twoCellAnchor>
    <xdr:from>
      <xdr:col>0</xdr:col>
      <xdr:colOff>152400</xdr:colOff>
      <xdr:row>68</xdr:row>
      <xdr:rowOff>38100</xdr:rowOff>
    </xdr:from>
    <xdr:to>
      <xdr:col>46</xdr:col>
      <xdr:colOff>144780</xdr:colOff>
      <xdr:row>74</xdr:row>
      <xdr:rowOff>83820</xdr:rowOff>
    </xdr:to>
    <xdr:sp macro="" textlink="">
      <xdr:nvSpPr>
        <xdr:cNvPr id="10" name="テキスト ボックス 9">
          <a:extLst>
            <a:ext uri="{FF2B5EF4-FFF2-40B4-BE49-F238E27FC236}">
              <a16:creationId xmlns:a16="http://schemas.microsoft.com/office/drawing/2014/main" id="{DDB8DFDD-FB4C-41B3-A73D-512A7ADE09A0}"/>
            </a:ext>
          </a:extLst>
        </xdr:cNvPr>
        <xdr:cNvSpPr txBox="1"/>
      </xdr:nvSpPr>
      <xdr:spPr>
        <a:xfrm>
          <a:off x="152400" y="24193500"/>
          <a:ext cx="11148060" cy="158496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lnSpc>
              <a:spcPts val="2000"/>
            </a:lnSpc>
          </a:pPr>
          <a:r>
            <a:rPr kumimoji="1" lang="ja-JP" altLang="en-US" sz="1200">
              <a:latin typeface="+mn-ea"/>
              <a:ea typeface="+mn-ea"/>
            </a:rPr>
            <a:t>ー 記入上の注意 ー</a:t>
          </a:r>
          <a:endParaRPr kumimoji="1" lang="en-US" altLang="ja-JP" sz="1200">
            <a:latin typeface="+mn-ea"/>
            <a:ea typeface="+mn-ea"/>
          </a:endParaRPr>
        </a:p>
        <a:p>
          <a:pPr algn="l">
            <a:lnSpc>
              <a:spcPts val="2000"/>
            </a:lnSpc>
          </a:pPr>
          <a:r>
            <a:rPr kumimoji="1" lang="ja-JP" altLang="en-US" sz="1200">
              <a:latin typeface="+mn-ea"/>
              <a:ea typeface="+mn-ea"/>
            </a:rPr>
            <a:t>次の事項を確認すること。</a:t>
          </a:r>
          <a:endParaRPr kumimoji="1" lang="en-US" altLang="ja-JP" sz="1200">
            <a:latin typeface="+mn-ea"/>
            <a:ea typeface="+mn-ea"/>
          </a:endParaRPr>
        </a:p>
        <a:p>
          <a:pPr algn="l">
            <a:lnSpc>
              <a:spcPts val="2000"/>
            </a:lnSpc>
          </a:pPr>
          <a:r>
            <a:rPr kumimoji="1" lang="ja-JP" altLang="en-US" sz="1200">
              <a:latin typeface="+mn-ea"/>
              <a:ea typeface="+mn-ea"/>
            </a:rPr>
            <a:t>・</a:t>
          </a:r>
          <a:r>
            <a:rPr kumimoji="1" lang="en-US" altLang="ja-JP" sz="1200">
              <a:latin typeface="+mn-ea"/>
              <a:ea typeface="+mn-ea"/>
            </a:rPr>
            <a:t>a</a:t>
          </a:r>
          <a:r>
            <a:rPr kumimoji="1" lang="ja-JP" altLang="en-US" sz="1200">
              <a:latin typeface="+mn-ea"/>
              <a:ea typeface="+mn-ea"/>
            </a:rPr>
            <a:t>欄、</a:t>
          </a:r>
          <a:r>
            <a:rPr kumimoji="1" lang="en-US" altLang="ja-JP" sz="1200">
              <a:latin typeface="+mn-ea"/>
              <a:ea typeface="+mn-ea"/>
            </a:rPr>
            <a:t>i</a:t>
          </a:r>
          <a:r>
            <a:rPr kumimoji="1" lang="ja-JP" altLang="en-US" sz="1200">
              <a:latin typeface="+mn-ea"/>
              <a:ea typeface="+mn-ea"/>
            </a:rPr>
            <a:t>欄、</a:t>
          </a:r>
          <a:r>
            <a:rPr kumimoji="1" lang="en-US" altLang="ja-JP" sz="1200">
              <a:latin typeface="+mn-ea"/>
              <a:ea typeface="+mn-ea"/>
            </a:rPr>
            <a:t>d</a:t>
          </a:r>
          <a:r>
            <a:rPr kumimoji="1" lang="ja-JP" altLang="en-US" sz="1200">
              <a:latin typeface="+mn-ea"/>
              <a:ea typeface="+mn-ea"/>
            </a:rPr>
            <a:t>欄、</a:t>
          </a:r>
          <a:r>
            <a:rPr kumimoji="1" lang="en-US" altLang="ja-JP" sz="1200">
              <a:latin typeface="+mn-ea"/>
              <a:ea typeface="+mn-ea"/>
            </a:rPr>
            <a:t>m</a:t>
          </a:r>
          <a:r>
            <a:rPr kumimoji="1" lang="ja-JP" altLang="en-US" sz="1200">
              <a:latin typeface="+mn-ea"/>
              <a:ea typeface="+mn-ea"/>
            </a:rPr>
            <a:t>欄、</a:t>
          </a:r>
          <a:r>
            <a:rPr kumimoji="1" lang="en-US" altLang="ja-JP" sz="1200">
              <a:latin typeface="+mn-ea"/>
              <a:ea typeface="+mn-ea"/>
            </a:rPr>
            <a:t>g</a:t>
          </a:r>
          <a:r>
            <a:rPr kumimoji="1" lang="ja-JP" altLang="en-US" sz="1200">
              <a:latin typeface="+mn-ea"/>
              <a:ea typeface="+mn-ea"/>
            </a:rPr>
            <a:t>欄、</a:t>
          </a:r>
          <a:r>
            <a:rPr kumimoji="1" lang="en-US" altLang="ja-JP" sz="1200">
              <a:latin typeface="+mn-ea"/>
              <a:ea typeface="+mn-ea"/>
            </a:rPr>
            <a:t>t</a:t>
          </a:r>
          <a:r>
            <a:rPr kumimoji="1" lang="ja-JP" altLang="en-US" sz="1200">
              <a:latin typeface="+mn-ea"/>
              <a:ea typeface="+mn-ea"/>
            </a:rPr>
            <a:t>欄、</a:t>
          </a:r>
          <a:r>
            <a:rPr kumimoji="1" lang="en-US" altLang="ja-JP" sz="1200">
              <a:latin typeface="+mn-ea"/>
              <a:ea typeface="+mn-ea"/>
            </a:rPr>
            <a:t>b</a:t>
          </a:r>
          <a:r>
            <a:rPr kumimoji="1" lang="ja-JP" altLang="en-US" sz="1200">
              <a:latin typeface="+mn-ea"/>
              <a:ea typeface="+mn-ea"/>
            </a:rPr>
            <a:t>欄、</a:t>
          </a:r>
          <a:r>
            <a:rPr kumimoji="1" lang="en-US" altLang="ja-JP" sz="1200">
              <a:latin typeface="+mn-ea"/>
              <a:ea typeface="+mn-ea"/>
            </a:rPr>
            <a:t>j</a:t>
          </a:r>
          <a:r>
            <a:rPr kumimoji="1" lang="ja-JP" altLang="en-US" sz="1200">
              <a:latin typeface="+mn-ea"/>
              <a:ea typeface="+mn-ea"/>
            </a:rPr>
            <a:t>欄、</a:t>
          </a:r>
          <a:r>
            <a:rPr kumimoji="1" lang="en-US" altLang="ja-JP" sz="1200">
              <a:latin typeface="+mn-ea"/>
              <a:ea typeface="+mn-ea"/>
            </a:rPr>
            <a:t>e</a:t>
          </a:r>
          <a:r>
            <a:rPr kumimoji="1" lang="ja-JP" altLang="en-US" sz="1200">
              <a:latin typeface="+mn-ea"/>
              <a:ea typeface="+mn-ea"/>
            </a:rPr>
            <a:t>欄、</a:t>
          </a:r>
          <a:r>
            <a:rPr kumimoji="1" lang="en-US" altLang="ja-JP" sz="1200">
              <a:latin typeface="+mn-ea"/>
              <a:ea typeface="+mn-ea"/>
            </a:rPr>
            <a:t>n</a:t>
          </a:r>
          <a:r>
            <a:rPr kumimoji="1" lang="ja-JP" altLang="en-US" sz="1200">
              <a:latin typeface="+mn-ea"/>
              <a:ea typeface="+mn-ea"/>
            </a:rPr>
            <a:t>欄、</a:t>
          </a:r>
          <a:r>
            <a:rPr kumimoji="1" lang="en-US" altLang="ja-JP" sz="1200">
              <a:latin typeface="+mn-ea"/>
              <a:ea typeface="+mn-ea"/>
            </a:rPr>
            <a:t>h</a:t>
          </a:r>
          <a:r>
            <a:rPr kumimoji="1" lang="ja-JP" altLang="en-US" sz="1200">
              <a:latin typeface="+mn-ea"/>
              <a:ea typeface="+mn-ea"/>
            </a:rPr>
            <a:t>欄、</a:t>
          </a:r>
          <a:r>
            <a:rPr kumimoji="1" lang="en-US" altLang="ja-JP" sz="1200">
              <a:latin typeface="+mn-ea"/>
              <a:ea typeface="+mn-ea"/>
            </a:rPr>
            <a:t>u</a:t>
          </a:r>
          <a:r>
            <a:rPr kumimoji="1" lang="ja-JP" altLang="en-US" sz="1200">
              <a:latin typeface="+mn-ea"/>
              <a:ea typeface="+mn-ea"/>
            </a:rPr>
            <a:t>欄、</a:t>
          </a:r>
          <a:r>
            <a:rPr kumimoji="1" lang="en-US" altLang="ja-JP" sz="1200">
              <a:latin typeface="+mn-ea"/>
              <a:ea typeface="+mn-ea"/>
            </a:rPr>
            <a:t>f</a:t>
          </a:r>
          <a:r>
            <a:rPr kumimoji="1" lang="ja-JP" altLang="en-US" sz="1200">
              <a:latin typeface="+mn-ea"/>
              <a:ea typeface="+mn-ea"/>
            </a:rPr>
            <a:t>欄、</a:t>
          </a:r>
          <a:r>
            <a:rPr kumimoji="1" lang="en-US" altLang="ja-JP" sz="1200">
              <a:latin typeface="+mn-ea"/>
              <a:ea typeface="+mn-ea"/>
            </a:rPr>
            <a:t>r</a:t>
          </a:r>
          <a:r>
            <a:rPr kumimoji="1" lang="ja-JP" altLang="en-US" sz="1200">
              <a:latin typeface="+mn-ea"/>
              <a:ea typeface="+mn-ea"/>
            </a:rPr>
            <a:t>欄の数値が、上記「イ　車庫から各地点への走行距離・走行時間」の表中でそれぞれのアルファベットが対応する欄の数値と合致すること。</a:t>
          </a:r>
          <a:endParaRPr kumimoji="1" lang="en-US" altLang="ja-JP" sz="1200">
            <a:latin typeface="+mn-ea"/>
            <a:ea typeface="+mn-ea"/>
          </a:endParaRPr>
        </a:p>
        <a:p>
          <a:pPr algn="l">
            <a:lnSpc>
              <a:spcPts val="2000"/>
            </a:lnSpc>
          </a:pPr>
          <a:r>
            <a:rPr kumimoji="1" lang="ja-JP" altLang="en-US" sz="1200">
              <a:latin typeface="+mn-ea"/>
              <a:ea typeface="+mn-ea"/>
            </a:rPr>
            <a:t>・Ｐ欄、Ｑ欄、Ｒ欄、Ｓ欄、Ｔ欄、Ｗ欄の数値が、１ルート当たりの時間ごと、距離ごとの合計値となっていること。</a:t>
          </a:r>
          <a:endParaRPr kumimoji="1" lang="en-US" altLang="ja-JP" sz="1200">
            <a:latin typeface="+mn-ea"/>
            <a:ea typeface="+mn-ea"/>
          </a:endParaRPr>
        </a:p>
      </xdr:txBody>
    </xdr:sp>
    <xdr:clientData/>
  </xdr:twoCellAnchor>
  <xdr:twoCellAnchor>
    <xdr:from>
      <xdr:col>0</xdr:col>
      <xdr:colOff>152400</xdr:colOff>
      <xdr:row>95</xdr:row>
      <xdr:rowOff>175260</xdr:rowOff>
    </xdr:from>
    <xdr:to>
      <xdr:col>47</xdr:col>
      <xdr:colOff>114300</xdr:colOff>
      <xdr:row>108</xdr:row>
      <xdr:rowOff>45720</xdr:rowOff>
    </xdr:to>
    <xdr:sp macro="" textlink="">
      <xdr:nvSpPr>
        <xdr:cNvPr id="12" name="テキスト ボックス 11">
          <a:extLst>
            <a:ext uri="{FF2B5EF4-FFF2-40B4-BE49-F238E27FC236}">
              <a16:creationId xmlns:a16="http://schemas.microsoft.com/office/drawing/2014/main" id="{5E78E4B3-64CD-46F8-81A6-8B5BA386C06A}"/>
            </a:ext>
          </a:extLst>
        </xdr:cNvPr>
        <xdr:cNvSpPr txBox="1"/>
      </xdr:nvSpPr>
      <xdr:spPr>
        <a:xfrm>
          <a:off x="152400" y="34663380"/>
          <a:ext cx="11597640" cy="345948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lnSpc>
              <a:spcPts val="1900"/>
            </a:lnSpc>
          </a:pPr>
          <a:r>
            <a:rPr kumimoji="1" lang="ja-JP" altLang="en-US" sz="1200">
              <a:latin typeface="+mn-ea"/>
              <a:ea typeface="+mn-ea"/>
            </a:rPr>
            <a:t>ー 記入上の注意 ー</a:t>
          </a: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次の事項を確認すること。 </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・Ａ欄及びＢ欄の数値が、上記「ア　運賃単価」の表中のＡ欄及びＢ欄の数値とそれぞれ合致すること。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・Ｐ欄、Ｑ欄、Ｒ欄、Ｓ欄、Ｔ欄、Ｗ欄の数値が、上記「ウ　ルート区分ごとの１日当たりの走行距離・走行時間」の表中でそれぞれのアルファベットが対応する欄の数値と合致すること。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・Ｐ</a:t>
          </a:r>
          <a:r>
            <a:rPr kumimoji="1" lang="en-US" altLang="ja-JP" sz="1200">
              <a:latin typeface="+mn-ea"/>
              <a:ea typeface="+mn-ea"/>
            </a:rPr>
            <a:t>'</a:t>
          </a:r>
          <a:r>
            <a:rPr kumimoji="1" lang="ja-JP" altLang="en-US" sz="1200">
              <a:latin typeface="+mn-ea"/>
              <a:ea typeface="+mn-ea"/>
            </a:rPr>
            <a:t>欄、Ｒ</a:t>
          </a:r>
          <a:r>
            <a:rPr kumimoji="1" lang="en-US" altLang="ja-JP" sz="1200">
              <a:latin typeface="+mn-ea"/>
              <a:ea typeface="+mn-ea"/>
            </a:rPr>
            <a:t>'</a:t>
          </a:r>
          <a:r>
            <a:rPr kumimoji="1" lang="ja-JP" altLang="en-US" sz="1200">
              <a:latin typeface="+mn-ea"/>
              <a:ea typeface="+mn-ea"/>
            </a:rPr>
            <a:t>欄、Ｔ</a:t>
          </a:r>
          <a:r>
            <a:rPr kumimoji="1" lang="en-US" altLang="ja-JP" sz="1200">
              <a:latin typeface="+mn-ea"/>
              <a:ea typeface="+mn-ea"/>
            </a:rPr>
            <a:t>'</a:t>
          </a:r>
          <a:r>
            <a:rPr kumimoji="1" lang="ja-JP" altLang="en-US" sz="1200">
              <a:latin typeface="+mn-ea"/>
              <a:ea typeface="+mn-ea"/>
            </a:rPr>
            <a:t>欄の数値（単位・時間）が、それぞれ対応するＰ欄、Ｒ欄、Ｔ欄の数値（単位：分）を６０で割った数値（１時間未満の端数については、</a:t>
          </a:r>
          <a:r>
            <a:rPr kumimoji="1" lang="en-US" altLang="ja-JP" sz="1200">
              <a:latin typeface="+mn-ea"/>
              <a:ea typeface="+mn-ea"/>
            </a:rPr>
            <a:t>30</a:t>
          </a:r>
          <a:r>
            <a:rPr kumimoji="1" lang="ja-JP" altLang="en-US" sz="1200">
              <a:latin typeface="+mn-ea"/>
              <a:ea typeface="+mn-ea"/>
            </a:rPr>
            <a:t>分未満は切り捨て、</a:t>
          </a:r>
          <a:r>
            <a:rPr kumimoji="1" lang="en-US" altLang="ja-JP" sz="1200">
              <a:latin typeface="+mn-ea"/>
              <a:ea typeface="+mn-ea"/>
            </a:rPr>
            <a:t>30</a:t>
          </a:r>
          <a:r>
            <a:rPr kumimoji="1" lang="ja-JP" altLang="en-US" sz="1200">
              <a:latin typeface="+mn-ea"/>
              <a:ea typeface="+mn-ea"/>
            </a:rPr>
            <a:t>分以上は</a:t>
          </a:r>
          <a:r>
            <a:rPr kumimoji="1" lang="en-US" altLang="ja-JP" sz="1200">
              <a:latin typeface="+mn-ea"/>
              <a:ea typeface="+mn-ea"/>
            </a:rPr>
            <a:t>1</a:t>
          </a:r>
          <a:r>
            <a:rPr kumimoji="1" lang="ja-JP" altLang="en-US" sz="1200">
              <a:latin typeface="+mn-ea"/>
              <a:ea typeface="+mn-ea"/>
            </a:rPr>
            <a:t>時間に切り上げとする）となっていること。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・Ｑ</a:t>
          </a:r>
          <a:r>
            <a:rPr kumimoji="1" lang="en-US" altLang="ja-JP" sz="1200">
              <a:latin typeface="+mn-ea"/>
              <a:ea typeface="+mn-ea"/>
            </a:rPr>
            <a:t>'</a:t>
          </a:r>
          <a:r>
            <a:rPr kumimoji="1" lang="ja-JP" altLang="en-US" sz="1200">
              <a:latin typeface="+mn-ea"/>
              <a:ea typeface="+mn-ea"/>
            </a:rPr>
            <a:t>欄、Ｓ</a:t>
          </a:r>
          <a:r>
            <a:rPr kumimoji="1" lang="en-US" altLang="ja-JP" sz="1200">
              <a:latin typeface="+mn-ea"/>
              <a:ea typeface="+mn-ea"/>
            </a:rPr>
            <a:t>'</a:t>
          </a:r>
          <a:r>
            <a:rPr kumimoji="1" lang="ja-JP" altLang="en-US" sz="1200">
              <a:latin typeface="+mn-ea"/>
              <a:ea typeface="+mn-ea"/>
            </a:rPr>
            <a:t>欄、Ｗ</a:t>
          </a:r>
          <a:r>
            <a:rPr kumimoji="1" lang="en-US" altLang="ja-JP" sz="1200">
              <a:latin typeface="+mn-ea"/>
              <a:ea typeface="+mn-ea"/>
            </a:rPr>
            <a:t>'</a:t>
          </a:r>
          <a:r>
            <a:rPr kumimoji="1" lang="ja-JP" altLang="en-US" sz="1200">
              <a:latin typeface="+mn-ea"/>
              <a:ea typeface="+mn-ea"/>
            </a:rPr>
            <a:t>欄の数値が、それぞれ対応するＱ欄、Ｓ欄、Ｗ欄の数値について、</a:t>
          </a:r>
          <a:r>
            <a:rPr kumimoji="1" lang="en-US" altLang="ja-JP" sz="1200">
              <a:latin typeface="+mn-ea"/>
              <a:ea typeface="+mn-ea"/>
            </a:rPr>
            <a:t>10km</a:t>
          </a:r>
          <a:r>
            <a:rPr kumimoji="1" lang="ja-JP" altLang="en-US" sz="1200">
              <a:latin typeface="+mn-ea"/>
              <a:ea typeface="+mn-ea"/>
            </a:rPr>
            <a:t>未満を</a:t>
          </a:r>
          <a:r>
            <a:rPr kumimoji="1" lang="en-US" altLang="ja-JP" sz="1200">
              <a:latin typeface="+mn-ea"/>
              <a:ea typeface="+mn-ea"/>
            </a:rPr>
            <a:t>10km</a:t>
          </a:r>
          <a:r>
            <a:rPr kumimoji="1" lang="ja-JP" altLang="en-US" sz="1200">
              <a:latin typeface="+mn-ea"/>
              <a:ea typeface="+mn-ea"/>
            </a:rPr>
            <a:t>に切り上げた数値となっていること。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１日当たり運賃額（ソ）に記載された各数値が、対応する運賃単価（シ）に積算数値（セ）を乗じて得た値となっていること。なお、１日当たり運賃額（ソ）に記載された各数値は、年間運賃額の算出方法に示す日車時間運賃額又は日車キロ運賃額である。</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・ルート区分当たり運賃額（タ）の数値が、（ソ）の数値をルート区分ごとに合計した数値と合致すること。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N</a:t>
          </a:r>
          <a:r>
            <a:rPr kumimoji="1" lang="ja-JP" altLang="en-US" sz="1200">
              <a:latin typeface="+mn-ea"/>
              <a:ea typeface="+mn-ea"/>
            </a:rPr>
            <a:t>）の数値が、上記「エ　実働率」における年間運賃額の算出に用いる実働率の表中で</a:t>
          </a:r>
          <a:r>
            <a:rPr kumimoji="1" lang="en-US" altLang="ja-JP" sz="1200">
              <a:latin typeface="+mn-ea"/>
              <a:ea typeface="+mn-ea"/>
            </a:rPr>
            <a:t>N</a:t>
          </a:r>
          <a:r>
            <a:rPr kumimoji="1" lang="ja-JP" altLang="en-US" sz="1200">
              <a:latin typeface="+mn-ea"/>
              <a:ea typeface="+mn-ea"/>
            </a:rPr>
            <a:t>欄の数値と合致すること。</a:t>
          </a:r>
          <a:endParaRPr kumimoji="1" lang="en-US" altLang="ja-JP" sz="1200">
            <a:latin typeface="+mn-ea"/>
            <a:ea typeface="+mn-ea"/>
          </a:endParaRPr>
        </a:p>
        <a:p>
          <a:pPr marL="0" marR="0" lvl="0" indent="0" algn="l" defTabSz="914400" eaLnBrk="1" fontAlgn="auto" latinLnBrk="0" hangingPunct="1">
            <a:lnSpc>
              <a:spcPts val="19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い</a:t>
          </a:r>
          <a:r>
            <a:rPr kumimoji="1" lang="en-US" altLang="ja-JP" sz="1200">
              <a:latin typeface="+mn-ea"/>
              <a:ea typeface="+mn-ea"/>
            </a:rPr>
            <a:t>】</a:t>
          </a:r>
          <a:r>
            <a:rPr kumimoji="1" lang="ja-JP" altLang="en-US" sz="1200">
              <a:latin typeface="+mn-ea"/>
              <a:ea typeface="+mn-ea"/>
            </a:rPr>
            <a:t>欄の数値が、ルート区分当たり運賃額（タ）に記載しているそれぞれの数値の合計値に、３６５とＮ欄の率を乗じて得た数値（円未満切り上げ）となっていること。</a:t>
          </a:r>
          <a:endParaRPr kumimoji="1" lang="en-US" altLang="ja-JP" sz="1200">
            <a:latin typeface="+mn-ea"/>
            <a:ea typeface="+mn-ea"/>
          </a:endParaRPr>
        </a:p>
      </xdr:txBody>
    </xdr:sp>
    <xdr:clientData/>
  </xdr:twoCellAnchor>
  <xdr:twoCellAnchor>
    <xdr:from>
      <xdr:col>0</xdr:col>
      <xdr:colOff>167640</xdr:colOff>
      <xdr:row>9</xdr:row>
      <xdr:rowOff>304800</xdr:rowOff>
    </xdr:from>
    <xdr:to>
      <xdr:col>42</xdr:col>
      <xdr:colOff>53340</xdr:colOff>
      <xdr:row>15</xdr:row>
      <xdr:rowOff>45720</xdr:rowOff>
    </xdr:to>
    <xdr:sp macro="" textlink="">
      <xdr:nvSpPr>
        <xdr:cNvPr id="15" name="テキスト ボックス 14">
          <a:extLst>
            <a:ext uri="{FF2B5EF4-FFF2-40B4-BE49-F238E27FC236}">
              <a16:creationId xmlns:a16="http://schemas.microsoft.com/office/drawing/2014/main" id="{18BEA685-BEBE-427D-9F96-4149E67730CB}"/>
            </a:ext>
          </a:extLst>
        </xdr:cNvPr>
        <xdr:cNvSpPr txBox="1"/>
      </xdr:nvSpPr>
      <xdr:spPr>
        <a:xfrm>
          <a:off x="167640" y="4053840"/>
          <a:ext cx="10393680" cy="148590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nSpc>
              <a:spcPct val="150000"/>
            </a:lnSpc>
          </a:pPr>
          <a:r>
            <a:rPr kumimoji="1" lang="ja-JP" altLang="en-US" sz="1200">
              <a:solidFill>
                <a:schemeClr val="dk1"/>
              </a:solidFill>
              <a:effectLst/>
              <a:latin typeface="+mn-ea"/>
              <a:ea typeface="+mn-ea"/>
              <a:cs typeface="+mn-cs"/>
            </a:rPr>
            <a:t>ー</a:t>
          </a:r>
          <a:r>
            <a:rPr kumimoji="1" lang="ja-JP" altLang="en-US" sz="1200" baseline="0">
              <a:solidFill>
                <a:schemeClr val="dk1"/>
              </a:solidFill>
              <a:effectLst/>
              <a:latin typeface="+mn-ea"/>
              <a:ea typeface="+mn-ea"/>
              <a:cs typeface="+mn-cs"/>
            </a:rPr>
            <a:t> </a:t>
          </a:r>
          <a:r>
            <a:rPr kumimoji="1" lang="ja-JP" altLang="ja-JP" sz="1200">
              <a:solidFill>
                <a:schemeClr val="dk1"/>
              </a:solidFill>
              <a:effectLst/>
              <a:latin typeface="+mn-ea"/>
              <a:ea typeface="+mn-ea"/>
              <a:cs typeface="+mn-cs"/>
            </a:rPr>
            <a:t>記入上の注意</a:t>
          </a:r>
          <a:r>
            <a:rPr kumimoji="1" lang="en-US" altLang="ja-JP" sz="1200">
              <a:solidFill>
                <a:schemeClr val="dk1"/>
              </a:solidFill>
              <a:effectLst/>
              <a:latin typeface="+mn-ea"/>
              <a:ea typeface="+mn-ea"/>
              <a:cs typeface="+mn-cs"/>
            </a:rPr>
            <a:t> </a:t>
          </a:r>
          <a:r>
            <a:rPr kumimoji="1" lang="ja-JP" altLang="en-US" sz="1200">
              <a:solidFill>
                <a:schemeClr val="dk1"/>
              </a:solidFill>
              <a:effectLst/>
              <a:latin typeface="+mn-ea"/>
              <a:ea typeface="+mn-ea"/>
              <a:cs typeface="+mn-cs"/>
            </a:rPr>
            <a:t>ー</a:t>
          </a:r>
          <a:endParaRPr kumimoji="1" lang="en-US" altLang="ja-JP" sz="1200">
            <a:latin typeface="+mn-ea"/>
            <a:ea typeface="+mn-ea"/>
          </a:endParaRPr>
        </a:p>
        <a:p>
          <a:pPr>
            <a:lnSpc>
              <a:spcPct val="150000"/>
            </a:lnSpc>
          </a:pPr>
          <a:r>
            <a:rPr kumimoji="1" lang="ja-JP" altLang="en-US" sz="1200">
              <a:latin typeface="+mn-ea"/>
              <a:ea typeface="+mn-ea"/>
            </a:rPr>
            <a:t>・Ｙ欄には、④上西ルートにおける１日当たりの運行単価を、</a:t>
          </a:r>
          <a:r>
            <a:rPr kumimoji="1" lang="ja-JP" altLang="ja-JP" sz="1200">
              <a:solidFill>
                <a:schemeClr val="dk1"/>
              </a:solidFill>
              <a:effectLst/>
              <a:latin typeface="+mn-ea"/>
              <a:ea typeface="+mn-ea"/>
              <a:cs typeface="+mn-cs"/>
            </a:rPr>
            <a:t>税抜き額で</a:t>
          </a:r>
          <a:r>
            <a:rPr kumimoji="1" lang="ja-JP" altLang="en-US" sz="1200">
              <a:solidFill>
                <a:schemeClr val="dk1"/>
              </a:solidFill>
              <a:effectLst/>
              <a:latin typeface="+mn-ea"/>
              <a:ea typeface="+mn-ea"/>
              <a:cs typeface="+mn-cs"/>
            </a:rPr>
            <a:t>記入（</a:t>
          </a:r>
          <a:r>
            <a:rPr kumimoji="1" lang="ja-JP" altLang="ja-JP" sz="1200">
              <a:solidFill>
                <a:schemeClr val="dk1"/>
              </a:solidFill>
              <a:effectLst/>
              <a:latin typeface="+mn-ea"/>
              <a:ea typeface="+mn-ea"/>
              <a:cs typeface="+mn-cs"/>
            </a:rPr>
            <a:t>入力</a:t>
          </a:r>
          <a:r>
            <a:rPr kumimoji="1" lang="ja-JP" altLang="en-US" sz="1200">
              <a:solidFill>
                <a:schemeClr val="dk1"/>
              </a:solidFill>
              <a:effectLst/>
              <a:latin typeface="+mn-ea"/>
              <a:ea typeface="+mn-ea"/>
              <a:cs typeface="+mn-cs"/>
            </a:rPr>
            <a:t>）</a:t>
          </a:r>
          <a:r>
            <a:rPr kumimoji="1" lang="ja-JP" altLang="ja-JP" sz="1200">
              <a:solidFill>
                <a:schemeClr val="dk1"/>
              </a:solidFill>
              <a:effectLst/>
              <a:latin typeface="+mn-ea"/>
              <a:ea typeface="+mn-ea"/>
              <a:cs typeface="+mn-cs"/>
            </a:rPr>
            <a:t>すること。数値は整数とし、１０円未満は切り捨てること。</a:t>
          </a:r>
          <a:endParaRPr kumimoji="1" lang="en-US" altLang="ja-JP" sz="1200">
            <a:solidFill>
              <a:schemeClr val="dk1"/>
            </a:solidFill>
            <a:effectLst/>
            <a:latin typeface="+mn-ea"/>
            <a:ea typeface="+mn-ea"/>
            <a:cs typeface="+mn-cs"/>
          </a:endParaRPr>
        </a:p>
        <a:p>
          <a:pPr>
            <a:lnSpc>
              <a:spcPct val="150000"/>
            </a:lnSpc>
          </a:pPr>
          <a:r>
            <a:rPr kumimoji="1" lang="ja-JP" altLang="en-US" sz="1200">
              <a:solidFill>
                <a:schemeClr val="dk1"/>
              </a:solidFill>
              <a:effectLst/>
              <a:latin typeface="+mn-ea"/>
              <a:ea typeface="+mn-ea"/>
              <a:cs typeface="+mn-cs"/>
            </a:rPr>
            <a:t>・</a:t>
          </a:r>
          <a:r>
            <a:rPr kumimoji="1" lang="en-US" altLang="ja-JP" sz="1200">
              <a:solidFill>
                <a:schemeClr val="dk1"/>
              </a:solidFill>
              <a:effectLst/>
              <a:latin typeface="+mn-ea"/>
              <a:ea typeface="+mn-ea"/>
              <a:cs typeface="+mn-cs"/>
            </a:rPr>
            <a:t>【</a:t>
          </a:r>
          <a:r>
            <a:rPr kumimoji="1" lang="ja-JP" altLang="en-US" sz="1200">
              <a:solidFill>
                <a:schemeClr val="dk1"/>
              </a:solidFill>
              <a:effectLst/>
              <a:latin typeface="+mn-ea"/>
              <a:ea typeface="+mn-ea"/>
              <a:cs typeface="+mn-cs"/>
            </a:rPr>
            <a:t>あ</a:t>
          </a:r>
          <a:r>
            <a:rPr kumimoji="1" lang="en-US" altLang="ja-JP" sz="1200">
              <a:solidFill>
                <a:schemeClr val="dk1"/>
              </a:solidFill>
              <a:effectLst/>
              <a:latin typeface="+mn-ea"/>
              <a:ea typeface="+mn-ea"/>
              <a:cs typeface="+mn-cs"/>
            </a:rPr>
            <a:t>】</a:t>
          </a:r>
          <a:r>
            <a:rPr kumimoji="1" lang="ja-JP" altLang="en-US" sz="1200">
              <a:solidFill>
                <a:schemeClr val="dk1"/>
              </a:solidFill>
              <a:effectLst/>
              <a:latin typeface="+mn-ea"/>
              <a:ea typeface="+mn-ea"/>
              <a:cs typeface="+mn-cs"/>
            </a:rPr>
            <a:t>欄の数値が、Ｙ欄の数値に稼働日数である２１０を乗じて得た数となっているか確認すること。</a:t>
          </a:r>
          <a:endParaRPr kumimoji="1" lang="en-US" altLang="ja-JP" sz="1200">
            <a:solidFill>
              <a:schemeClr val="dk1"/>
            </a:solidFill>
            <a:effectLst/>
            <a:latin typeface="+mn-ea"/>
            <a:ea typeface="+mn-ea"/>
            <a:cs typeface="+mn-cs"/>
          </a:endParaRPr>
        </a:p>
        <a:p>
          <a:pPr>
            <a:lnSpc>
              <a:spcPct val="150000"/>
            </a:lnSpc>
          </a:pPr>
          <a:r>
            <a:rPr kumimoji="1" lang="ja-JP" altLang="en-US" sz="1200">
              <a:latin typeface="+mn-ea"/>
              <a:ea typeface="+mn-ea"/>
            </a:rPr>
            <a:t>・Ｙ欄の数値が、「香川県最低賃金（令和６年１０月２日～）」</a:t>
          </a:r>
          <a:r>
            <a:rPr kumimoji="1" lang="en-US" altLang="ja-JP" sz="1200">
              <a:latin typeface="+mn-ea"/>
              <a:ea typeface="+mn-ea"/>
            </a:rPr>
            <a:t>×</a:t>
          </a:r>
          <a:r>
            <a:rPr kumimoji="1" lang="ja-JP" altLang="en-US" sz="1200">
              <a:latin typeface="+mn-ea"/>
              <a:ea typeface="+mn-ea"/>
            </a:rPr>
            <a:t>８時間（運行時間６時間＋点検等時間２時間）を下回らないこと。</a:t>
          </a:r>
          <a:endParaRPr kumimoji="1" lang="en-US" altLang="ja-JP" sz="1200">
            <a:latin typeface="+mn-ea"/>
            <a:ea typeface="+mn-ea"/>
          </a:endParaRPr>
        </a:p>
      </xdr:txBody>
    </xdr:sp>
    <xdr:clientData/>
  </xdr:twoCellAnchor>
  <xdr:twoCellAnchor>
    <xdr:from>
      <xdr:col>1</xdr:col>
      <xdr:colOff>7620</xdr:colOff>
      <xdr:row>121</xdr:row>
      <xdr:rowOff>38100</xdr:rowOff>
    </xdr:from>
    <xdr:to>
      <xdr:col>47</xdr:col>
      <xdr:colOff>160020</xdr:colOff>
      <xdr:row>127</xdr:row>
      <xdr:rowOff>129540</xdr:rowOff>
    </xdr:to>
    <xdr:sp macro="" textlink="">
      <xdr:nvSpPr>
        <xdr:cNvPr id="21" name="テキスト ボックス 20">
          <a:extLst>
            <a:ext uri="{FF2B5EF4-FFF2-40B4-BE49-F238E27FC236}">
              <a16:creationId xmlns:a16="http://schemas.microsoft.com/office/drawing/2014/main" id="{DC1AF6AC-1D13-4A71-B649-E9C4AE5F6834}"/>
            </a:ext>
          </a:extLst>
        </xdr:cNvPr>
        <xdr:cNvSpPr txBox="1"/>
      </xdr:nvSpPr>
      <xdr:spPr>
        <a:xfrm>
          <a:off x="198120" y="42687240"/>
          <a:ext cx="11384280" cy="2377440"/>
        </a:xfrm>
        <a:prstGeom prst="rect">
          <a:avLst/>
        </a:prstGeom>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t"/>
        <a:lstStyle/>
        <a:p>
          <a:pPr algn="l">
            <a:lnSpc>
              <a:spcPct val="150000"/>
            </a:lnSpc>
          </a:pPr>
          <a:r>
            <a:rPr kumimoji="1" lang="ja-JP" altLang="en-US" sz="1200">
              <a:latin typeface="+mn-ea"/>
              <a:ea typeface="+mn-ea"/>
            </a:rPr>
            <a:t>ー 記入上の注意 ー</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200">
              <a:latin typeface="+mn-ea"/>
              <a:ea typeface="+mn-ea"/>
            </a:rPr>
            <a:t>次の事項を確認すること。 </a:t>
          </a:r>
          <a:endParaRPr kumimoji="1" lang="en-US" altLang="ja-JP" sz="1200">
            <a:latin typeface="+mn-ea"/>
            <a:ea typeface="+mn-ea"/>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あ</a:t>
          </a:r>
          <a:r>
            <a:rPr kumimoji="1" lang="en-US" altLang="ja-JP" sz="1200">
              <a:latin typeface="+mn-ea"/>
              <a:ea typeface="+mn-ea"/>
            </a:rPr>
            <a:t>】</a:t>
          </a:r>
          <a:r>
            <a:rPr kumimoji="1" lang="ja-JP" altLang="en-US" sz="1200">
              <a:latin typeface="+mn-ea"/>
              <a:ea typeface="+mn-ea"/>
            </a:rPr>
            <a:t>欄の数値が、上記「</a:t>
          </a:r>
          <a:r>
            <a:rPr kumimoji="1" lang="en-US" altLang="ja-JP" sz="1200">
              <a:latin typeface="+mn-ea"/>
              <a:ea typeface="+mn-ea"/>
            </a:rPr>
            <a:t>Ⅰ</a:t>
          </a:r>
          <a:r>
            <a:rPr kumimoji="1" lang="ja-JP" altLang="en-US" sz="1200">
              <a:latin typeface="+mn-ea"/>
              <a:ea typeface="+mn-ea"/>
            </a:rPr>
            <a:t>　発注者所有の車両によるルート（④上西ルート）」で算出した</a:t>
          </a:r>
          <a:r>
            <a:rPr kumimoji="1" lang="en-US" altLang="ja-JP" sz="1200">
              <a:latin typeface="+mn-ea"/>
              <a:ea typeface="+mn-ea"/>
            </a:rPr>
            <a:t>【</a:t>
          </a:r>
          <a:r>
            <a:rPr kumimoji="1" lang="ja-JP" altLang="en-US" sz="1200">
              <a:latin typeface="+mn-ea"/>
              <a:ea typeface="+mn-ea"/>
            </a:rPr>
            <a:t>あ</a:t>
          </a:r>
          <a:r>
            <a:rPr kumimoji="1" lang="en-US" altLang="ja-JP" sz="1200">
              <a:latin typeface="+mn-ea"/>
              <a:ea typeface="+mn-ea"/>
            </a:rPr>
            <a:t>】</a:t>
          </a:r>
          <a:r>
            <a:rPr kumimoji="1" lang="ja-JP" altLang="en-US" sz="1200">
              <a:latin typeface="+mn-ea"/>
              <a:ea typeface="+mn-ea"/>
            </a:rPr>
            <a:t>の数値と合致すること。</a:t>
          </a:r>
          <a:endParaRPr kumimoji="1" lang="en-US" altLang="ja-JP" sz="1200">
            <a:latin typeface="+mn-ea"/>
            <a:ea typeface="+mn-ea"/>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い</a:t>
          </a:r>
          <a:r>
            <a:rPr kumimoji="1" lang="en-US" altLang="ja-JP" sz="1200">
              <a:latin typeface="+mn-ea"/>
              <a:ea typeface="+mn-ea"/>
            </a:rPr>
            <a:t>】</a:t>
          </a:r>
          <a:r>
            <a:rPr kumimoji="1" lang="ja-JP" altLang="en-US" sz="1200">
              <a:latin typeface="+mn-ea"/>
              <a:ea typeface="+mn-ea"/>
            </a:rPr>
            <a:t>欄の数値が、上記「</a:t>
          </a:r>
          <a:r>
            <a:rPr kumimoji="1" lang="en-US" altLang="ja-JP" sz="1200">
              <a:latin typeface="+mn-ea"/>
              <a:ea typeface="+mn-ea"/>
            </a:rPr>
            <a:t>Ⅱ</a:t>
          </a:r>
          <a:r>
            <a:rPr kumimoji="1" lang="ja-JP" altLang="en-US" sz="1200">
              <a:latin typeface="+mn-ea"/>
              <a:ea typeface="+mn-ea"/>
            </a:rPr>
            <a:t>　受注者所有の車両によるルート（①安原Ａルート、②安原Ｂルート・⑤こども園ルート、③塩江ルート）」の「オ　年間運賃額」の表中で算出した</a:t>
          </a:r>
          <a:r>
            <a:rPr kumimoji="1" lang="en-US" altLang="ja-JP" sz="1200">
              <a:latin typeface="+mn-ea"/>
              <a:ea typeface="+mn-ea"/>
            </a:rPr>
            <a:t>【</a:t>
          </a:r>
          <a:r>
            <a:rPr kumimoji="1" lang="ja-JP" altLang="en-US" sz="1200">
              <a:latin typeface="+mn-ea"/>
              <a:ea typeface="+mn-ea"/>
            </a:rPr>
            <a:t>い</a:t>
          </a:r>
          <a:r>
            <a:rPr kumimoji="1" lang="en-US" altLang="ja-JP" sz="1200">
              <a:latin typeface="+mn-ea"/>
              <a:ea typeface="+mn-ea"/>
            </a:rPr>
            <a:t>】</a:t>
          </a:r>
          <a:r>
            <a:rPr kumimoji="1" lang="ja-JP" altLang="en-US" sz="1200">
              <a:latin typeface="+mn-ea"/>
              <a:ea typeface="+mn-ea"/>
            </a:rPr>
            <a:t>の数値と、それぞれ合致すること。</a:t>
          </a: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う</a:t>
          </a:r>
          <a:r>
            <a:rPr kumimoji="1" lang="en-US" altLang="ja-JP" sz="1200">
              <a:latin typeface="+mn-ea"/>
              <a:ea typeface="+mn-ea"/>
            </a:rPr>
            <a:t>】</a:t>
          </a:r>
          <a:r>
            <a:rPr kumimoji="1" lang="ja-JP" altLang="en-US" sz="1200">
              <a:latin typeface="+mn-ea"/>
              <a:ea typeface="+mn-ea"/>
            </a:rPr>
            <a:t>欄及び</a:t>
          </a:r>
          <a:r>
            <a:rPr kumimoji="1" lang="en-US" altLang="ja-JP" sz="1200">
              <a:latin typeface="+mn-ea"/>
              <a:ea typeface="+mn-ea"/>
            </a:rPr>
            <a:t>【</a:t>
          </a:r>
          <a:r>
            <a:rPr kumimoji="1" lang="ja-JP" altLang="en-US" sz="1200">
              <a:latin typeface="+mn-ea"/>
              <a:ea typeface="+mn-ea"/>
            </a:rPr>
            <a:t>え</a:t>
          </a:r>
          <a:r>
            <a:rPr kumimoji="1" lang="en-US" altLang="ja-JP" sz="1200">
              <a:latin typeface="+mn-ea"/>
              <a:ea typeface="+mn-ea"/>
            </a:rPr>
            <a:t>】</a:t>
          </a:r>
          <a:r>
            <a:rPr kumimoji="1" lang="ja-JP" altLang="en-US" sz="1200">
              <a:latin typeface="+mn-ea"/>
              <a:ea typeface="+mn-ea"/>
            </a:rPr>
            <a:t>欄の数値は、</a:t>
          </a:r>
          <a:r>
            <a:rPr kumimoji="1" lang="en-US" altLang="ja-JP" sz="1200">
              <a:latin typeface="+mn-ea"/>
              <a:ea typeface="+mn-ea"/>
            </a:rPr>
            <a:t>【</a:t>
          </a:r>
          <a:r>
            <a:rPr kumimoji="1" lang="ja-JP" altLang="en-US" sz="1200">
              <a:latin typeface="+mn-ea"/>
              <a:ea typeface="+mn-ea"/>
            </a:rPr>
            <a:t>あ</a:t>
          </a:r>
          <a:r>
            <a:rPr kumimoji="1" lang="en-US" altLang="ja-JP" sz="1200">
              <a:latin typeface="+mn-ea"/>
              <a:ea typeface="+mn-ea"/>
            </a:rPr>
            <a:t>】</a:t>
          </a:r>
          <a:r>
            <a:rPr kumimoji="1" lang="ja-JP" altLang="en-US" sz="1200">
              <a:latin typeface="+mn-ea"/>
              <a:ea typeface="+mn-ea"/>
            </a:rPr>
            <a:t>欄及び</a:t>
          </a:r>
          <a:r>
            <a:rPr kumimoji="1" lang="en-US" altLang="ja-JP" sz="1200">
              <a:latin typeface="+mn-ea"/>
              <a:ea typeface="+mn-ea"/>
            </a:rPr>
            <a:t>【</a:t>
          </a:r>
          <a:r>
            <a:rPr kumimoji="1" lang="ja-JP" altLang="en-US" sz="1200">
              <a:latin typeface="+mn-ea"/>
              <a:ea typeface="+mn-ea"/>
            </a:rPr>
            <a:t>い</a:t>
          </a:r>
          <a:r>
            <a:rPr kumimoji="1" lang="en-US" altLang="ja-JP" sz="1200">
              <a:latin typeface="+mn-ea"/>
              <a:ea typeface="+mn-ea"/>
            </a:rPr>
            <a:t>】</a:t>
          </a:r>
          <a:r>
            <a:rPr kumimoji="1" lang="ja-JP" altLang="en-US" sz="1200">
              <a:latin typeface="+mn-ea"/>
              <a:ea typeface="+mn-ea"/>
            </a:rPr>
            <a:t>欄の数値にそれぞれ５を乗じて得た数値となっていること。</a:t>
          </a:r>
          <a:endParaRPr kumimoji="1" lang="en-US" altLang="ja-JP" sz="1200">
            <a:latin typeface="+mn-ea"/>
            <a:ea typeface="+mn-ea"/>
          </a:endParaRPr>
        </a:p>
        <a:p>
          <a:pPr marL="0" marR="0" lvl="0" indent="0" algn="l" defTabSz="914400" eaLnBrk="1" fontAlgn="auto" latinLnBrk="0" hangingPunct="1">
            <a:lnSpc>
              <a:spcPct val="150000"/>
            </a:lnSpc>
            <a:spcBef>
              <a:spcPts val="0"/>
            </a:spcBef>
            <a:spcAft>
              <a:spcPts val="0"/>
            </a:spcAft>
            <a:buClrTx/>
            <a:buSzTx/>
            <a:buFontTx/>
            <a:buNone/>
            <a:tabLst/>
            <a:defRPr/>
          </a:pPr>
          <a:r>
            <a:rPr kumimoji="1" lang="ja-JP" altLang="en-US" sz="1200">
              <a:latin typeface="+mn-ea"/>
              <a:ea typeface="+mn-ea"/>
            </a:rPr>
            <a:t>・</a:t>
          </a:r>
          <a:r>
            <a:rPr kumimoji="1" lang="en-US" altLang="ja-JP" sz="1200">
              <a:latin typeface="+mn-ea"/>
              <a:ea typeface="+mn-ea"/>
            </a:rPr>
            <a:t>【</a:t>
          </a:r>
          <a:r>
            <a:rPr kumimoji="1" lang="ja-JP" altLang="en-US" sz="1200">
              <a:latin typeface="+mn-ea"/>
              <a:ea typeface="+mn-ea"/>
            </a:rPr>
            <a:t>お</a:t>
          </a:r>
          <a:r>
            <a:rPr kumimoji="1" lang="en-US" altLang="ja-JP" sz="1200">
              <a:latin typeface="+mn-ea"/>
              <a:ea typeface="+mn-ea"/>
            </a:rPr>
            <a:t>】</a:t>
          </a:r>
          <a:r>
            <a:rPr kumimoji="1" lang="ja-JP" altLang="en-US" sz="1200">
              <a:latin typeface="+mn-ea"/>
              <a:ea typeface="+mn-ea"/>
            </a:rPr>
            <a:t>欄の数値は、</a:t>
          </a:r>
          <a:r>
            <a:rPr kumimoji="1" lang="en-US" altLang="ja-JP" sz="1200">
              <a:latin typeface="+mn-ea"/>
              <a:ea typeface="+mn-ea"/>
            </a:rPr>
            <a:t>【</a:t>
          </a:r>
          <a:r>
            <a:rPr kumimoji="1" lang="ja-JP" altLang="en-US" sz="1200">
              <a:latin typeface="+mn-ea"/>
              <a:ea typeface="+mn-ea"/>
            </a:rPr>
            <a:t>う</a:t>
          </a:r>
          <a:r>
            <a:rPr kumimoji="1" lang="en-US" altLang="ja-JP" sz="1200">
              <a:latin typeface="+mn-ea"/>
              <a:ea typeface="+mn-ea"/>
            </a:rPr>
            <a:t>】</a:t>
          </a:r>
          <a:r>
            <a:rPr kumimoji="1" lang="ja-JP" altLang="en-US" sz="1200">
              <a:latin typeface="+mn-ea"/>
              <a:ea typeface="+mn-ea"/>
            </a:rPr>
            <a:t>欄の数値と</a:t>
          </a:r>
          <a:r>
            <a:rPr kumimoji="1" lang="en-US" altLang="ja-JP" sz="1200">
              <a:latin typeface="+mn-ea"/>
              <a:ea typeface="+mn-ea"/>
            </a:rPr>
            <a:t>【</a:t>
          </a:r>
          <a:r>
            <a:rPr kumimoji="1" lang="ja-JP" altLang="en-US" sz="1200">
              <a:latin typeface="+mn-ea"/>
              <a:ea typeface="+mn-ea"/>
            </a:rPr>
            <a:t>え</a:t>
          </a:r>
          <a:r>
            <a:rPr kumimoji="1" lang="en-US" altLang="ja-JP" sz="1200">
              <a:latin typeface="+mn-ea"/>
              <a:ea typeface="+mn-ea"/>
            </a:rPr>
            <a:t>】</a:t>
          </a:r>
          <a:r>
            <a:rPr kumimoji="1" lang="ja-JP" altLang="en-US" sz="1200">
              <a:latin typeface="+mn-ea"/>
              <a:ea typeface="+mn-ea"/>
            </a:rPr>
            <a:t>欄の数値の合計値となっており、「参考：委託料上限額（税抜き）」欄の数値を超えていないこと。</a:t>
          </a:r>
          <a:endParaRPr kumimoji="1" lang="en-US" altLang="ja-JP" sz="1200">
            <a:latin typeface="+mn-ea"/>
            <a:ea typeface="+mn-ea"/>
          </a:endParaRPr>
        </a:p>
        <a:p>
          <a:pPr marL="0" marR="0" lvl="0" indent="0" algn="l" defTabSz="914400" eaLnBrk="1" fontAlgn="auto" latinLnBrk="0" hangingPunct="1">
            <a:lnSpc>
              <a:spcPct val="150000"/>
            </a:lnSpc>
            <a:spcBef>
              <a:spcPts val="0"/>
            </a:spcBef>
            <a:spcAft>
              <a:spcPts val="0"/>
            </a:spcAft>
            <a:buClrTx/>
            <a:buSzTx/>
            <a:buFontTx/>
            <a:buNone/>
            <a:tabLst/>
            <a:defRPr/>
          </a:pP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144780</xdr:colOff>
      <xdr:row>17</xdr:row>
      <xdr:rowOff>7620</xdr:rowOff>
    </xdr:from>
    <xdr:to>
      <xdr:col>8</xdr:col>
      <xdr:colOff>198120</xdr:colOff>
      <xdr:row>18</xdr:row>
      <xdr:rowOff>60960</xdr:rowOff>
    </xdr:to>
    <xdr:sp macro="" textlink="">
      <xdr:nvSpPr>
        <xdr:cNvPr id="2" name="矢印: 右 1">
          <a:extLst>
            <a:ext uri="{FF2B5EF4-FFF2-40B4-BE49-F238E27FC236}">
              <a16:creationId xmlns:a16="http://schemas.microsoft.com/office/drawing/2014/main" id="{2C049353-F162-4531-0A06-E005048F3869}"/>
            </a:ext>
          </a:extLst>
        </xdr:cNvPr>
        <xdr:cNvSpPr/>
      </xdr:nvSpPr>
      <xdr:spPr>
        <a:xfrm>
          <a:off x="2316480" y="3840480"/>
          <a:ext cx="312420" cy="44196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17</xdr:row>
      <xdr:rowOff>7620</xdr:rowOff>
    </xdr:from>
    <xdr:to>
      <xdr:col>13</xdr:col>
      <xdr:colOff>175260</xdr:colOff>
      <xdr:row>18</xdr:row>
      <xdr:rowOff>60960</xdr:rowOff>
    </xdr:to>
    <xdr:sp macro="" textlink="">
      <xdr:nvSpPr>
        <xdr:cNvPr id="3" name="乗算記号 2">
          <a:extLst>
            <a:ext uri="{FF2B5EF4-FFF2-40B4-BE49-F238E27FC236}">
              <a16:creationId xmlns:a16="http://schemas.microsoft.com/office/drawing/2014/main" id="{D0A3B184-685B-1801-89AE-DF40CF1A3019}"/>
            </a:ext>
          </a:extLst>
        </xdr:cNvPr>
        <xdr:cNvSpPr/>
      </xdr:nvSpPr>
      <xdr:spPr>
        <a:xfrm>
          <a:off x="3840480" y="3840480"/>
          <a:ext cx="358140" cy="441960"/>
        </a:xfrm>
        <a:prstGeom prst="mathMultiply">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83820</xdr:colOff>
      <xdr:row>17</xdr:row>
      <xdr:rowOff>7620</xdr:rowOff>
    </xdr:from>
    <xdr:to>
      <xdr:col>21</xdr:col>
      <xdr:colOff>243840</xdr:colOff>
      <xdr:row>17</xdr:row>
      <xdr:rowOff>350520</xdr:rowOff>
    </xdr:to>
    <xdr:sp macro="" textlink="">
      <xdr:nvSpPr>
        <xdr:cNvPr id="5" name="次の値と等しい 4">
          <a:extLst>
            <a:ext uri="{FF2B5EF4-FFF2-40B4-BE49-F238E27FC236}">
              <a16:creationId xmlns:a16="http://schemas.microsoft.com/office/drawing/2014/main" id="{CF559911-6B07-C50F-C639-6B14EFF87560}"/>
            </a:ext>
          </a:extLst>
        </xdr:cNvPr>
        <xdr:cNvSpPr/>
      </xdr:nvSpPr>
      <xdr:spPr>
        <a:xfrm>
          <a:off x="5920740" y="3840480"/>
          <a:ext cx="419100" cy="342900"/>
        </a:xfrm>
        <a:prstGeom prst="mathEqua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182880</xdr:colOff>
      <xdr:row>16</xdr:row>
      <xdr:rowOff>289560</xdr:rowOff>
    </xdr:from>
    <xdr:to>
      <xdr:col>30</xdr:col>
      <xdr:colOff>236220</xdr:colOff>
      <xdr:row>18</xdr:row>
      <xdr:rowOff>30480</xdr:rowOff>
    </xdr:to>
    <xdr:sp macro="" textlink="">
      <xdr:nvSpPr>
        <xdr:cNvPr id="6" name="矢印: 右 5">
          <a:extLst>
            <a:ext uri="{FF2B5EF4-FFF2-40B4-BE49-F238E27FC236}">
              <a16:creationId xmlns:a16="http://schemas.microsoft.com/office/drawing/2014/main" id="{DEFF918B-6D4A-4F1C-974C-18B22B556F4B}"/>
            </a:ext>
          </a:extLst>
        </xdr:cNvPr>
        <xdr:cNvSpPr/>
      </xdr:nvSpPr>
      <xdr:spPr>
        <a:xfrm>
          <a:off x="8610600" y="3810000"/>
          <a:ext cx="312420" cy="44196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144780</xdr:colOff>
      <xdr:row>30</xdr:row>
      <xdr:rowOff>7620</xdr:rowOff>
    </xdr:from>
    <xdr:to>
      <xdr:col>8</xdr:col>
      <xdr:colOff>198120</xdr:colOff>
      <xdr:row>31</xdr:row>
      <xdr:rowOff>60960</xdr:rowOff>
    </xdr:to>
    <xdr:sp macro="" textlink="">
      <xdr:nvSpPr>
        <xdr:cNvPr id="7" name="矢印: 右 6">
          <a:extLst>
            <a:ext uri="{FF2B5EF4-FFF2-40B4-BE49-F238E27FC236}">
              <a16:creationId xmlns:a16="http://schemas.microsoft.com/office/drawing/2014/main" id="{6AEA67B2-C5B6-41B3-B15A-D9663DD2E423}"/>
            </a:ext>
          </a:extLst>
        </xdr:cNvPr>
        <xdr:cNvSpPr/>
      </xdr:nvSpPr>
      <xdr:spPr>
        <a:xfrm>
          <a:off x="2316480" y="3840480"/>
          <a:ext cx="312420" cy="44196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30</xdr:row>
      <xdr:rowOff>7620</xdr:rowOff>
    </xdr:from>
    <xdr:to>
      <xdr:col>13</xdr:col>
      <xdr:colOff>175260</xdr:colOff>
      <xdr:row>31</xdr:row>
      <xdr:rowOff>60960</xdr:rowOff>
    </xdr:to>
    <xdr:sp macro="" textlink="">
      <xdr:nvSpPr>
        <xdr:cNvPr id="8" name="乗算記号 7">
          <a:extLst>
            <a:ext uri="{FF2B5EF4-FFF2-40B4-BE49-F238E27FC236}">
              <a16:creationId xmlns:a16="http://schemas.microsoft.com/office/drawing/2014/main" id="{DF524C7C-4F67-437E-8CB4-189180825394}"/>
            </a:ext>
          </a:extLst>
        </xdr:cNvPr>
        <xdr:cNvSpPr/>
      </xdr:nvSpPr>
      <xdr:spPr>
        <a:xfrm>
          <a:off x="3840480" y="3840480"/>
          <a:ext cx="358140" cy="441960"/>
        </a:xfrm>
        <a:prstGeom prst="mathMultiply">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60960</xdr:colOff>
      <xdr:row>30</xdr:row>
      <xdr:rowOff>121920</xdr:rowOff>
    </xdr:from>
    <xdr:to>
      <xdr:col>21</xdr:col>
      <xdr:colOff>220980</xdr:colOff>
      <xdr:row>30</xdr:row>
      <xdr:rowOff>464820</xdr:rowOff>
    </xdr:to>
    <xdr:sp macro="" textlink="">
      <xdr:nvSpPr>
        <xdr:cNvPr id="9" name="次の値と等しい 8">
          <a:extLst>
            <a:ext uri="{FF2B5EF4-FFF2-40B4-BE49-F238E27FC236}">
              <a16:creationId xmlns:a16="http://schemas.microsoft.com/office/drawing/2014/main" id="{FD24EADF-4D65-460A-8A9E-6A7FC9D7232E}"/>
            </a:ext>
          </a:extLst>
        </xdr:cNvPr>
        <xdr:cNvSpPr/>
      </xdr:nvSpPr>
      <xdr:spPr>
        <a:xfrm>
          <a:off x="5897880" y="12100560"/>
          <a:ext cx="419100" cy="342900"/>
        </a:xfrm>
        <a:prstGeom prst="mathEqua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213360</xdr:colOff>
      <xdr:row>29</xdr:row>
      <xdr:rowOff>381000</xdr:rowOff>
    </xdr:from>
    <xdr:to>
      <xdr:col>31</xdr:col>
      <xdr:colOff>7620</xdr:colOff>
      <xdr:row>31</xdr:row>
      <xdr:rowOff>121920</xdr:rowOff>
    </xdr:to>
    <xdr:sp macro="" textlink="">
      <xdr:nvSpPr>
        <xdr:cNvPr id="10" name="矢印: 右 9">
          <a:extLst>
            <a:ext uri="{FF2B5EF4-FFF2-40B4-BE49-F238E27FC236}">
              <a16:creationId xmlns:a16="http://schemas.microsoft.com/office/drawing/2014/main" id="{E5358509-7DB3-4802-AEAE-2E1DC8B2FB84}"/>
            </a:ext>
          </a:extLst>
        </xdr:cNvPr>
        <xdr:cNvSpPr/>
      </xdr:nvSpPr>
      <xdr:spPr>
        <a:xfrm>
          <a:off x="8641080" y="11940540"/>
          <a:ext cx="312420" cy="75438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144780</xdr:colOff>
      <xdr:row>43</xdr:row>
      <xdr:rowOff>7620</xdr:rowOff>
    </xdr:from>
    <xdr:to>
      <xdr:col>8</xdr:col>
      <xdr:colOff>198120</xdr:colOff>
      <xdr:row>44</xdr:row>
      <xdr:rowOff>60960</xdr:rowOff>
    </xdr:to>
    <xdr:sp macro="" textlink="">
      <xdr:nvSpPr>
        <xdr:cNvPr id="11" name="矢印: 右 10">
          <a:extLst>
            <a:ext uri="{FF2B5EF4-FFF2-40B4-BE49-F238E27FC236}">
              <a16:creationId xmlns:a16="http://schemas.microsoft.com/office/drawing/2014/main" id="{A80C035F-C924-4849-8C47-121DDD01C36D}"/>
            </a:ext>
          </a:extLst>
        </xdr:cNvPr>
        <xdr:cNvSpPr/>
      </xdr:nvSpPr>
      <xdr:spPr>
        <a:xfrm>
          <a:off x="2316480" y="4579620"/>
          <a:ext cx="312420" cy="43434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76200</xdr:colOff>
      <xdr:row>43</xdr:row>
      <xdr:rowOff>7620</xdr:rowOff>
    </xdr:from>
    <xdr:to>
      <xdr:col>13</xdr:col>
      <xdr:colOff>175260</xdr:colOff>
      <xdr:row>44</xdr:row>
      <xdr:rowOff>60960</xdr:rowOff>
    </xdr:to>
    <xdr:sp macro="" textlink="">
      <xdr:nvSpPr>
        <xdr:cNvPr id="12" name="乗算記号 11">
          <a:extLst>
            <a:ext uri="{FF2B5EF4-FFF2-40B4-BE49-F238E27FC236}">
              <a16:creationId xmlns:a16="http://schemas.microsoft.com/office/drawing/2014/main" id="{ADF30288-9D42-4170-9212-C1467E8604BC}"/>
            </a:ext>
          </a:extLst>
        </xdr:cNvPr>
        <xdr:cNvSpPr/>
      </xdr:nvSpPr>
      <xdr:spPr>
        <a:xfrm>
          <a:off x="3840480" y="4579620"/>
          <a:ext cx="358140" cy="434340"/>
        </a:xfrm>
        <a:prstGeom prst="mathMultiply">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83820</xdr:colOff>
      <xdr:row>43</xdr:row>
      <xdr:rowOff>7620</xdr:rowOff>
    </xdr:from>
    <xdr:to>
      <xdr:col>21</xdr:col>
      <xdr:colOff>243840</xdr:colOff>
      <xdr:row>43</xdr:row>
      <xdr:rowOff>350520</xdr:rowOff>
    </xdr:to>
    <xdr:sp macro="" textlink="">
      <xdr:nvSpPr>
        <xdr:cNvPr id="13" name="次の値と等しい 12">
          <a:extLst>
            <a:ext uri="{FF2B5EF4-FFF2-40B4-BE49-F238E27FC236}">
              <a16:creationId xmlns:a16="http://schemas.microsoft.com/office/drawing/2014/main" id="{BAAA38BE-6621-43DD-9928-527BD670F01D}"/>
            </a:ext>
          </a:extLst>
        </xdr:cNvPr>
        <xdr:cNvSpPr/>
      </xdr:nvSpPr>
      <xdr:spPr>
        <a:xfrm>
          <a:off x="5920740" y="4579620"/>
          <a:ext cx="419100" cy="342900"/>
        </a:xfrm>
        <a:prstGeom prst="mathEqua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182880</xdr:colOff>
      <xdr:row>42</xdr:row>
      <xdr:rowOff>289560</xdr:rowOff>
    </xdr:from>
    <xdr:to>
      <xdr:col>30</xdr:col>
      <xdr:colOff>236220</xdr:colOff>
      <xdr:row>44</xdr:row>
      <xdr:rowOff>30480</xdr:rowOff>
    </xdr:to>
    <xdr:sp macro="" textlink="">
      <xdr:nvSpPr>
        <xdr:cNvPr id="14" name="矢印: 右 13">
          <a:extLst>
            <a:ext uri="{FF2B5EF4-FFF2-40B4-BE49-F238E27FC236}">
              <a16:creationId xmlns:a16="http://schemas.microsoft.com/office/drawing/2014/main" id="{7406513D-0841-4F5E-97C5-670CA8987948}"/>
            </a:ext>
          </a:extLst>
        </xdr:cNvPr>
        <xdr:cNvSpPr/>
      </xdr:nvSpPr>
      <xdr:spPr>
        <a:xfrm>
          <a:off x="8610600" y="4480560"/>
          <a:ext cx="312420" cy="502920"/>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L138"/>
  <sheetViews>
    <sheetView tabSelected="1" view="pageBreakPreview" zoomScaleNormal="100" zoomScaleSheetLayoutView="100" workbookViewId="0">
      <selection activeCell="AD120" sqref="AD120:AQ120"/>
    </sheetView>
  </sheetViews>
  <sheetFormatPr defaultColWidth="2.44140625" defaultRowHeight="14.1" customHeight="1" x14ac:dyDescent="0.2"/>
  <cols>
    <col min="1" max="15" width="2.77734375" style="2" customWidth="1"/>
    <col min="16" max="16" width="14.109375" style="2" customWidth="1"/>
    <col min="17" max="17" width="4.33203125" style="2" customWidth="1"/>
    <col min="18" max="18" width="2.77734375" style="2" customWidth="1"/>
    <col min="19" max="19" width="3.33203125" style="2" customWidth="1"/>
    <col min="20" max="20" width="3.6640625" style="2" customWidth="1"/>
    <col min="21" max="21" width="4" style="2" customWidth="1"/>
    <col min="22" max="22" width="2.77734375" style="2" customWidth="1"/>
    <col min="23" max="23" width="12.109375" style="2" customWidth="1"/>
    <col min="24" max="27" width="2.77734375" style="2" customWidth="1"/>
    <col min="28" max="28" width="12.5546875" style="2" customWidth="1"/>
    <col min="29" max="38" width="2.77734375" style="2" customWidth="1"/>
    <col min="39" max="39" width="4.6640625" style="2" customWidth="1"/>
    <col min="40" max="44" width="2.77734375" style="2" customWidth="1"/>
    <col min="45" max="45" width="4.21875" style="2" customWidth="1"/>
    <col min="46" max="46" width="2.77734375" style="2" customWidth="1"/>
    <col min="47" max="47" width="3.88671875" style="2" customWidth="1"/>
    <col min="48" max="64" width="2.77734375" style="2" customWidth="1"/>
    <col min="65" max="16384" width="2.44140625" style="2"/>
  </cols>
  <sheetData>
    <row r="1" spans="1:64" ht="32.4" customHeight="1" x14ac:dyDescent="0.2">
      <c r="B1" s="273" t="s">
        <v>149</v>
      </c>
      <c r="C1" s="273"/>
      <c r="D1" s="273"/>
      <c r="E1" s="273"/>
      <c r="F1" s="273"/>
      <c r="G1" s="273"/>
      <c r="H1" s="273"/>
    </row>
    <row r="2" spans="1:64" ht="49.2" customHeight="1" x14ac:dyDescent="0.2">
      <c r="A2" s="8"/>
      <c r="B2" s="249" t="s">
        <v>102</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c r="AQ2" s="249"/>
      <c r="AR2" s="249"/>
      <c r="AS2" s="249"/>
      <c r="AT2" s="249"/>
      <c r="AU2" s="249"/>
      <c r="AV2" s="249"/>
      <c r="AW2" s="249"/>
      <c r="AX2" s="249"/>
      <c r="AY2" s="8"/>
      <c r="AZ2" s="8"/>
      <c r="BA2" s="8"/>
      <c r="BB2" s="8"/>
      <c r="BC2" s="8"/>
      <c r="BD2" s="8"/>
      <c r="BE2" s="8"/>
      <c r="BF2" s="8"/>
      <c r="BG2" s="8"/>
      <c r="BH2" s="8"/>
      <c r="BI2" s="8"/>
      <c r="BJ2" s="8"/>
      <c r="BK2" s="8"/>
      <c r="BL2" s="8"/>
    </row>
    <row r="3" spans="1:64" ht="24" customHeight="1" thickBot="1" x14ac:dyDescent="0.25">
      <c r="A3" s="8"/>
      <c r="B3" s="9"/>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row>
    <row r="4" spans="1:64" ht="42" customHeight="1" thickBot="1" x14ac:dyDescent="0.25">
      <c r="A4" s="8"/>
      <c r="B4" s="9"/>
      <c r="C4" s="267" t="s">
        <v>181</v>
      </c>
      <c r="D4" s="268"/>
      <c r="E4" s="268"/>
      <c r="F4" s="268"/>
      <c r="G4" s="268"/>
      <c r="H4" s="268"/>
      <c r="I4" s="268"/>
      <c r="J4" s="268"/>
      <c r="K4" s="268"/>
      <c r="L4" s="268"/>
      <c r="M4" s="268"/>
      <c r="N4" s="268"/>
      <c r="O4" s="268"/>
      <c r="P4" s="268"/>
      <c r="Q4" s="268"/>
      <c r="R4" s="268"/>
      <c r="S4" s="268"/>
      <c r="T4" s="268"/>
      <c r="U4" s="268"/>
      <c r="V4" s="268"/>
      <c r="W4" s="269"/>
      <c r="X4" s="8"/>
      <c r="Y4" s="8"/>
      <c r="Z4" s="8"/>
      <c r="AA4" s="8"/>
      <c r="AB4" s="284" t="s">
        <v>101</v>
      </c>
      <c r="AC4" s="285"/>
      <c r="AD4" s="285"/>
      <c r="AE4" s="285"/>
      <c r="AF4" s="285"/>
      <c r="AG4" s="281"/>
      <c r="AH4" s="282"/>
      <c r="AI4" s="282"/>
      <c r="AJ4" s="282"/>
      <c r="AK4" s="282"/>
      <c r="AL4" s="282"/>
      <c r="AM4" s="282"/>
      <c r="AN4" s="282"/>
      <c r="AO4" s="282"/>
      <c r="AP4" s="282"/>
      <c r="AQ4" s="282"/>
      <c r="AR4" s="282"/>
      <c r="AS4" s="282"/>
      <c r="AT4" s="282"/>
      <c r="AU4" s="282"/>
      <c r="AV4" s="282"/>
      <c r="AW4" s="283"/>
      <c r="AX4" s="8"/>
      <c r="AY4" s="8"/>
      <c r="AZ4" s="8"/>
      <c r="BA4" s="8"/>
      <c r="BB4" s="8"/>
      <c r="BC4" s="8"/>
      <c r="BD4" s="8"/>
      <c r="BE4" s="8"/>
      <c r="BF4" s="8"/>
      <c r="BG4" s="8"/>
      <c r="BH4" s="8"/>
      <c r="BI4" s="8"/>
      <c r="BJ4" s="8"/>
      <c r="BK4" s="8"/>
      <c r="BL4" s="8"/>
    </row>
    <row r="5" spans="1:64" ht="16.8" customHeight="1" x14ac:dyDescent="0.2">
      <c r="A5" s="8"/>
      <c r="B5" s="9"/>
      <c r="C5" s="270"/>
      <c r="D5" s="271"/>
      <c r="E5" s="271"/>
      <c r="F5" s="271"/>
      <c r="G5" s="271"/>
      <c r="H5" s="271"/>
      <c r="I5" s="271"/>
      <c r="J5" s="271"/>
      <c r="K5" s="271"/>
      <c r="L5" s="271"/>
      <c r="M5" s="271"/>
      <c r="N5" s="271"/>
      <c r="O5" s="271"/>
      <c r="P5" s="271"/>
      <c r="Q5" s="271"/>
      <c r="R5" s="271"/>
      <c r="S5" s="271"/>
      <c r="T5" s="271"/>
      <c r="U5" s="271"/>
      <c r="V5" s="271"/>
      <c r="W5" s="272"/>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row>
    <row r="6" spans="1:64" ht="16.8" customHeight="1" thickBot="1" x14ac:dyDescent="0.25">
      <c r="A6" s="8"/>
      <c r="B6" s="9"/>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1:64" ht="36" customHeight="1" thickBot="1" x14ac:dyDescent="0.25">
      <c r="A7" s="291" t="s">
        <v>162</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c r="AK7" s="292"/>
      <c r="AL7" s="292"/>
      <c r="AM7" s="292"/>
      <c r="AN7" s="292"/>
      <c r="AO7" s="292"/>
      <c r="AP7" s="292"/>
      <c r="AQ7" s="292"/>
      <c r="AR7" s="293"/>
      <c r="AS7" s="10"/>
      <c r="AT7" s="10"/>
      <c r="AU7" s="10"/>
      <c r="AV7" s="11"/>
      <c r="AW7" s="11"/>
      <c r="AX7" s="11"/>
      <c r="AY7" s="11"/>
      <c r="AZ7" s="11"/>
      <c r="BA7" s="11"/>
      <c r="BB7" s="11"/>
      <c r="BC7" s="11"/>
      <c r="BD7" s="11"/>
      <c r="BE7" s="11"/>
      <c r="BF7" s="11"/>
      <c r="BG7" s="11"/>
      <c r="BH7" s="11"/>
      <c r="BI7" s="11"/>
      <c r="BJ7" s="11"/>
      <c r="BK7" s="11"/>
      <c r="BL7" s="12"/>
    </row>
    <row r="8" spans="1:64" ht="23.4" customHeight="1" thickBot="1" x14ac:dyDescent="0.25">
      <c r="A8" s="6"/>
      <c r="B8" s="13"/>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2"/>
    </row>
    <row r="9" spans="1:64" ht="55.05" customHeight="1" thickBot="1" x14ac:dyDescent="0.25">
      <c r="A9" s="12"/>
      <c r="B9" s="290" t="s">
        <v>104</v>
      </c>
      <c r="C9" s="220"/>
      <c r="D9" s="220"/>
      <c r="E9" s="220"/>
      <c r="F9" s="220"/>
      <c r="G9" s="220"/>
      <c r="H9" s="220"/>
      <c r="I9" s="220"/>
      <c r="J9" s="220"/>
      <c r="K9" s="220"/>
      <c r="L9" s="220"/>
      <c r="M9" s="286" t="s">
        <v>103</v>
      </c>
      <c r="N9" s="287"/>
      <c r="O9" s="288"/>
      <c r="P9" s="289"/>
      <c r="Q9" s="14" t="s">
        <v>26</v>
      </c>
      <c r="R9" s="15"/>
      <c r="S9" s="16" t="s">
        <v>27</v>
      </c>
      <c r="T9" s="14"/>
      <c r="U9" s="14"/>
      <c r="V9" s="14"/>
      <c r="W9" s="17"/>
      <c r="X9" s="17" t="s">
        <v>7</v>
      </c>
      <c r="Y9" s="17"/>
      <c r="Z9" s="252" t="s">
        <v>130</v>
      </c>
      <c r="AA9" s="253"/>
      <c r="AB9" s="108">
        <f>O9*210</f>
        <v>0</v>
      </c>
      <c r="AC9" s="109"/>
      <c r="AD9" s="109"/>
      <c r="AE9" s="110"/>
      <c r="AF9" s="17"/>
      <c r="AG9" s="18" t="s">
        <v>28</v>
      </c>
      <c r="AH9" s="17"/>
      <c r="AI9" s="17"/>
      <c r="AJ9" s="17"/>
      <c r="AK9" s="17"/>
      <c r="AL9" s="17"/>
      <c r="AM9" s="17"/>
      <c r="AN9" s="17"/>
      <c r="AO9" s="17"/>
      <c r="AP9" s="17"/>
      <c r="AQ9" s="19"/>
      <c r="AR9" s="19"/>
      <c r="AS9" s="19"/>
      <c r="AT9" s="19"/>
      <c r="AU9" s="19"/>
      <c r="AV9" s="19"/>
      <c r="AW9" s="12"/>
    </row>
    <row r="10" spans="1:64" ht="25.8" customHeight="1" x14ac:dyDescent="0.2">
      <c r="A10" s="13"/>
      <c r="B10" s="13"/>
      <c r="C10" s="11"/>
      <c r="D10" s="11"/>
      <c r="E10" s="11"/>
      <c r="F10" s="11"/>
      <c r="G10" s="11"/>
      <c r="H10" s="11"/>
      <c r="I10" s="11"/>
      <c r="J10" s="18"/>
      <c r="K10" s="18"/>
      <c r="L10" s="18"/>
      <c r="M10" s="20"/>
      <c r="N10" s="20"/>
      <c r="O10" s="20"/>
      <c r="P10" s="20"/>
      <c r="Q10" s="20"/>
      <c r="R10" s="20"/>
      <c r="S10" s="20"/>
      <c r="T10" s="20"/>
      <c r="U10" s="20"/>
      <c r="V10" s="11"/>
      <c r="W10" s="11"/>
      <c r="X10" s="12"/>
      <c r="Y10" s="13"/>
      <c r="Z10" s="11"/>
      <c r="AA10" s="11"/>
      <c r="AB10" s="11"/>
      <c r="AC10" s="19"/>
      <c r="AD10" s="19"/>
      <c r="AE10" s="19"/>
      <c r="AF10" s="19"/>
      <c r="AG10" s="19"/>
      <c r="AH10" s="19"/>
      <c r="AI10" s="21"/>
      <c r="AJ10" s="21"/>
      <c r="AK10" s="21"/>
      <c r="AL10" s="21"/>
      <c r="AM10" s="21"/>
      <c r="AN10" s="21"/>
      <c r="AO10" s="21"/>
      <c r="AP10" s="21"/>
      <c r="AQ10" s="21"/>
      <c r="AR10" s="21"/>
      <c r="AS10" s="21"/>
      <c r="AT10" s="21"/>
      <c r="AU10" s="19"/>
      <c r="AV10" s="18"/>
      <c r="AW10" s="19"/>
      <c r="AX10" s="19"/>
      <c r="AY10" s="19"/>
      <c r="AZ10" s="19"/>
      <c r="BA10" s="19"/>
      <c r="BB10" s="19"/>
      <c r="BC10" s="19"/>
      <c r="BD10" s="19"/>
      <c r="BE10" s="19"/>
      <c r="BF10" s="19"/>
      <c r="BG10" s="19"/>
      <c r="BH10" s="19"/>
      <c r="BI10" s="19"/>
      <c r="BJ10" s="19"/>
      <c r="BK10" s="19"/>
      <c r="BL10" s="12"/>
    </row>
    <row r="11" spans="1:64" ht="30.6" customHeight="1" x14ac:dyDescent="0.2">
      <c r="A11" s="13"/>
      <c r="B11" s="13"/>
      <c r="C11" s="11"/>
      <c r="D11" s="11"/>
      <c r="E11" s="11"/>
      <c r="F11" s="11"/>
      <c r="G11" s="11"/>
      <c r="H11" s="11"/>
      <c r="I11" s="11"/>
      <c r="J11" s="18"/>
      <c r="K11" s="18"/>
      <c r="L11" s="18"/>
      <c r="M11" s="20"/>
      <c r="N11" s="20"/>
      <c r="O11" s="20"/>
      <c r="P11" s="20"/>
      <c r="Q11" s="20"/>
      <c r="R11" s="20"/>
      <c r="S11" s="20"/>
      <c r="T11" s="20"/>
      <c r="U11" s="20"/>
      <c r="V11" s="11"/>
      <c r="W11" s="11"/>
      <c r="X11" s="12"/>
      <c r="Y11" s="13"/>
      <c r="Z11" s="11"/>
      <c r="AA11" s="11"/>
      <c r="AB11" s="11"/>
      <c r="AC11" s="19"/>
      <c r="AD11" s="19"/>
      <c r="AE11" s="19"/>
      <c r="AF11" s="19"/>
      <c r="AG11" s="19"/>
      <c r="AH11" s="19"/>
      <c r="AI11" s="21"/>
      <c r="AJ11" s="21"/>
      <c r="AK11" s="21"/>
      <c r="AL11" s="21"/>
      <c r="AM11" s="21"/>
      <c r="AN11" s="21"/>
      <c r="AO11" s="21"/>
      <c r="AP11" s="21"/>
      <c r="AQ11" s="21"/>
      <c r="AR11" s="21"/>
      <c r="AS11" s="21"/>
      <c r="AT11" s="21"/>
      <c r="AU11" s="19"/>
      <c r="AV11" s="18"/>
      <c r="AW11" s="19"/>
      <c r="AX11" s="19"/>
      <c r="AY11" s="19"/>
      <c r="AZ11" s="19"/>
      <c r="BA11" s="19"/>
      <c r="BB11" s="19"/>
      <c r="BC11" s="19"/>
      <c r="BD11" s="19"/>
      <c r="BE11" s="19"/>
      <c r="BF11" s="19"/>
      <c r="BG11" s="19"/>
      <c r="BH11" s="19"/>
      <c r="BI11" s="19"/>
      <c r="BJ11" s="19"/>
      <c r="BK11" s="19"/>
      <c r="BL11" s="12"/>
    </row>
    <row r="12" spans="1:64" ht="30.6" customHeight="1" x14ac:dyDescent="0.2">
      <c r="A12" s="13"/>
      <c r="B12" s="13"/>
      <c r="C12" s="11"/>
      <c r="D12" s="11"/>
      <c r="E12" s="11"/>
      <c r="F12" s="11"/>
      <c r="G12" s="11"/>
      <c r="H12" s="11"/>
      <c r="I12" s="11"/>
      <c r="J12" s="18"/>
      <c r="K12" s="18"/>
      <c r="L12" s="18"/>
      <c r="M12" s="20"/>
      <c r="N12" s="20"/>
      <c r="O12" s="20"/>
      <c r="P12" s="20"/>
      <c r="Q12" s="20"/>
      <c r="R12" s="20"/>
      <c r="S12" s="20"/>
      <c r="T12" s="20"/>
      <c r="U12" s="20"/>
      <c r="V12" s="11"/>
      <c r="W12" s="11"/>
      <c r="X12" s="12"/>
      <c r="Y12" s="13"/>
      <c r="Z12" s="11"/>
      <c r="AA12" s="11"/>
      <c r="AB12" s="11"/>
      <c r="AC12" s="19"/>
      <c r="AD12" s="19"/>
      <c r="AE12" s="19"/>
      <c r="AF12" s="19"/>
      <c r="AG12" s="19"/>
      <c r="AH12" s="19"/>
      <c r="AI12" s="21"/>
      <c r="AJ12" s="21"/>
      <c r="AK12" s="21"/>
      <c r="AL12" s="21"/>
      <c r="AM12" s="21"/>
      <c r="AN12" s="21"/>
      <c r="AO12" s="21"/>
      <c r="AP12" s="21"/>
      <c r="AQ12" s="21"/>
      <c r="AR12" s="21"/>
      <c r="AS12" s="21"/>
      <c r="AT12" s="21"/>
      <c r="AU12" s="19"/>
      <c r="AV12" s="18"/>
      <c r="AW12" s="19"/>
      <c r="AX12" s="19"/>
      <c r="AY12" s="19"/>
      <c r="AZ12" s="19"/>
      <c r="BA12" s="19"/>
      <c r="BB12" s="19"/>
      <c r="BC12" s="19"/>
      <c r="BD12" s="19"/>
      <c r="BE12" s="19"/>
      <c r="BF12" s="19"/>
      <c r="BG12" s="19"/>
      <c r="BH12" s="19"/>
      <c r="BI12" s="19"/>
      <c r="BJ12" s="19"/>
      <c r="BK12" s="19"/>
      <c r="BL12" s="12"/>
    </row>
    <row r="13" spans="1:64" ht="16.8" customHeight="1" x14ac:dyDescent="0.2">
      <c r="A13" s="8"/>
      <c r="B13" s="9"/>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row>
    <row r="14" spans="1:64" ht="16.8" customHeight="1" x14ac:dyDescent="0.2">
      <c r="A14" s="8"/>
      <c r="B14" s="9"/>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row>
    <row r="15" spans="1:64" ht="16.8" customHeight="1" x14ac:dyDescent="0.2">
      <c r="A15" s="8"/>
      <c r="B15" s="9"/>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1:64" ht="16.8" customHeight="1" x14ac:dyDescent="0.2">
      <c r="A16" s="8"/>
      <c r="B16" s="9"/>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row>
    <row r="17" spans="1:64" ht="18" customHeight="1" thickBot="1" x14ac:dyDescent="0.25">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9"/>
    </row>
    <row r="18" spans="1:64" ht="36" customHeight="1" thickBot="1" x14ac:dyDescent="0.25">
      <c r="A18" s="111" t="s">
        <v>170</v>
      </c>
      <c r="B18" s="112"/>
      <c r="C18" s="112"/>
      <c r="D18" s="112"/>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3"/>
      <c r="AS18" s="23"/>
      <c r="AT18" s="23"/>
      <c r="AU18" s="23"/>
      <c r="AV18" s="23"/>
      <c r="AW18" s="23"/>
      <c r="AX18" s="23"/>
      <c r="AY18" s="23"/>
      <c r="AZ18" s="23"/>
      <c r="BA18" s="24"/>
      <c r="BB18" s="24"/>
      <c r="BC18" s="24"/>
      <c r="BD18" s="24"/>
      <c r="BE18" s="23"/>
      <c r="BF18" s="23"/>
      <c r="BG18" s="23"/>
      <c r="BH18" s="23"/>
      <c r="BI18" s="23"/>
      <c r="BJ18" s="23"/>
      <c r="BK18" s="23"/>
      <c r="BL18" s="12"/>
    </row>
    <row r="19" spans="1:64" ht="23.4" customHeight="1" x14ac:dyDescent="0.2">
      <c r="A19" s="6"/>
      <c r="B19" s="6"/>
      <c r="C19" s="13"/>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12"/>
    </row>
    <row r="20" spans="1:64" ht="30.6" customHeight="1" x14ac:dyDescent="0.2">
      <c r="A20" s="6"/>
      <c r="B20" s="25" t="s">
        <v>163</v>
      </c>
      <c r="C20" s="26"/>
      <c r="D20" s="1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12"/>
    </row>
    <row r="21" spans="1:64" ht="19.2" customHeight="1" x14ac:dyDescent="0.2">
      <c r="A21" s="6"/>
      <c r="B21" s="16"/>
      <c r="C21" s="26"/>
      <c r="D21" s="1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12"/>
    </row>
    <row r="22" spans="1:64" ht="30.6" customHeight="1" x14ac:dyDescent="0.2">
      <c r="A22" s="6"/>
      <c r="B22" s="6"/>
      <c r="C22" s="26"/>
      <c r="D22" s="27" t="s">
        <v>31</v>
      </c>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12"/>
    </row>
    <row r="23" spans="1:64" ht="30.6" customHeight="1" x14ac:dyDescent="0.2">
      <c r="A23" s="6"/>
      <c r="B23" s="6"/>
      <c r="C23" s="6"/>
      <c r="D23" s="13" t="s">
        <v>150</v>
      </c>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12"/>
    </row>
    <row r="24" spans="1:64" ht="30.6" customHeight="1" x14ac:dyDescent="0.2">
      <c r="A24" s="12"/>
      <c r="B24" s="12"/>
      <c r="C24" s="12"/>
      <c r="D24" s="13" t="s">
        <v>151</v>
      </c>
      <c r="E24" s="12"/>
      <c r="F24" s="12"/>
      <c r="G24" s="12"/>
      <c r="H24" s="12"/>
      <c r="I24" s="12"/>
      <c r="J24" s="12"/>
      <c r="K24" s="12"/>
      <c r="L24" s="12"/>
      <c r="M24" s="12"/>
      <c r="N24" s="12"/>
      <c r="O24" s="12"/>
      <c r="P24" s="12"/>
      <c r="Q24" s="12"/>
      <c r="R24" s="12"/>
      <c r="S24" s="12"/>
      <c r="T24" s="12"/>
      <c r="U24" s="12"/>
      <c r="V24" s="12"/>
      <c r="W24" s="12"/>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12"/>
    </row>
    <row r="25" spans="1:64" ht="30.6" customHeight="1" x14ac:dyDescent="0.2">
      <c r="A25" s="12"/>
      <c r="B25" s="12"/>
      <c r="C25" s="12"/>
      <c r="D25" s="13"/>
      <c r="E25" s="12"/>
      <c r="F25" s="12"/>
      <c r="G25" s="12"/>
      <c r="H25" s="12"/>
      <c r="I25" s="12"/>
      <c r="J25" s="12"/>
      <c r="K25" s="12"/>
      <c r="L25" s="12"/>
      <c r="M25" s="12"/>
      <c r="N25" s="12"/>
      <c r="O25" s="12"/>
      <c r="P25" s="12"/>
      <c r="Q25" s="12"/>
      <c r="R25" s="12"/>
      <c r="S25" s="12"/>
      <c r="T25" s="12"/>
      <c r="U25" s="12"/>
      <c r="V25" s="12"/>
      <c r="W25" s="12"/>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12"/>
    </row>
    <row r="26" spans="1:64" ht="10.8" customHeight="1" x14ac:dyDescent="0.2">
      <c r="A26" s="6"/>
      <c r="B26" s="6"/>
      <c r="C26" s="6"/>
      <c r="D26" s="13"/>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12"/>
    </row>
    <row r="27" spans="1:64" ht="30.6" customHeight="1" thickBot="1" x14ac:dyDescent="0.25">
      <c r="A27" s="6"/>
      <c r="B27" s="25" t="s">
        <v>164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2"/>
    </row>
    <row r="28" spans="1:64" ht="40.049999999999997" customHeight="1" thickBot="1" x14ac:dyDescent="0.25">
      <c r="A28" s="6"/>
      <c r="B28" s="11"/>
      <c r="C28" s="219" t="s">
        <v>105</v>
      </c>
      <c r="D28" s="220"/>
      <c r="E28" s="220"/>
      <c r="F28" s="220"/>
      <c r="G28" s="220"/>
      <c r="H28" s="220"/>
      <c r="I28" s="220"/>
      <c r="J28" s="220"/>
      <c r="K28" s="220"/>
      <c r="L28" s="220"/>
      <c r="M28" s="220"/>
      <c r="N28" s="217" t="s">
        <v>29</v>
      </c>
      <c r="O28" s="218"/>
      <c r="P28" s="28"/>
      <c r="Q28" s="101"/>
      <c r="R28" s="10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2"/>
    </row>
    <row r="29" spans="1:64" ht="40.049999999999997" customHeight="1" thickBot="1" x14ac:dyDescent="0.25">
      <c r="A29" s="6"/>
      <c r="B29" s="11"/>
      <c r="C29" s="219" t="s">
        <v>152</v>
      </c>
      <c r="D29" s="220"/>
      <c r="E29" s="220"/>
      <c r="F29" s="220"/>
      <c r="G29" s="220"/>
      <c r="H29" s="220"/>
      <c r="I29" s="220"/>
      <c r="J29" s="220"/>
      <c r="K29" s="220"/>
      <c r="L29" s="220"/>
      <c r="M29" s="220"/>
      <c r="N29" s="217" t="s">
        <v>30</v>
      </c>
      <c r="O29" s="218"/>
      <c r="P29" s="28"/>
      <c r="Q29" s="101"/>
      <c r="R29" s="10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2"/>
    </row>
    <row r="30" spans="1:64" ht="30.6" customHeight="1" x14ac:dyDescent="0.2">
      <c r="A30" s="6"/>
      <c r="B30" s="11"/>
      <c r="C30" s="13"/>
      <c r="D30" s="13"/>
      <c r="E30" s="13"/>
      <c r="F30" s="13"/>
      <c r="G30" s="13"/>
      <c r="H30" s="13"/>
      <c r="I30" s="13"/>
      <c r="J30" s="13"/>
      <c r="K30" s="13"/>
      <c r="L30" s="13"/>
      <c r="M30" s="13"/>
      <c r="N30" s="11"/>
      <c r="O30" s="11"/>
      <c r="P30" s="29"/>
      <c r="Q30" s="29"/>
      <c r="R30" s="29"/>
      <c r="S30" s="29"/>
      <c r="T30" s="29"/>
      <c r="U30" s="29"/>
      <c r="V30" s="29"/>
      <c r="W30" s="29"/>
      <c r="X30" s="29"/>
      <c r="Y30" s="29"/>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2"/>
    </row>
    <row r="31" spans="1:64" ht="30.6" customHeight="1" x14ac:dyDescent="0.2">
      <c r="A31" s="6"/>
      <c r="B31" s="11"/>
      <c r="C31" s="13"/>
      <c r="D31" s="13"/>
      <c r="E31" s="13"/>
      <c r="F31" s="13"/>
      <c r="G31" s="13"/>
      <c r="H31" s="13"/>
      <c r="I31" s="13"/>
      <c r="J31" s="13"/>
      <c r="K31" s="13"/>
      <c r="L31" s="13"/>
      <c r="M31" s="13"/>
      <c r="N31" s="11"/>
      <c r="O31" s="11"/>
      <c r="P31" s="29"/>
      <c r="Q31" s="29"/>
      <c r="R31" s="29"/>
      <c r="S31" s="29"/>
      <c r="T31" s="29"/>
      <c r="U31" s="29"/>
      <c r="V31" s="29"/>
      <c r="W31" s="29"/>
      <c r="X31" s="29"/>
      <c r="Y31" s="29"/>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2"/>
    </row>
    <row r="32" spans="1:64" ht="20.399999999999999" customHeight="1" x14ac:dyDescent="0.2">
      <c r="A32" s="6"/>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2"/>
    </row>
    <row r="33" spans="1:64" ht="20.399999999999999" customHeight="1" x14ac:dyDescent="0.2">
      <c r="A33" s="6"/>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2"/>
    </row>
    <row r="34" spans="1:64" ht="20.399999999999999" customHeight="1" x14ac:dyDescent="0.2">
      <c r="A34" s="6"/>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2"/>
    </row>
    <row r="35" spans="1:64" ht="20.399999999999999" customHeight="1" x14ac:dyDescent="0.2">
      <c r="A35" s="6"/>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2"/>
    </row>
    <row r="36" spans="1:64" ht="28.8" customHeight="1" x14ac:dyDescent="0.2">
      <c r="A36" s="6"/>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2"/>
    </row>
    <row r="37" spans="1:64" ht="28.8" customHeight="1" x14ac:dyDescent="0.2">
      <c r="A37" s="6"/>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2"/>
    </row>
    <row r="38" spans="1:64" ht="28.8" customHeight="1" x14ac:dyDescent="0.2">
      <c r="A38" s="6"/>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2"/>
    </row>
    <row r="39" spans="1:64" ht="30.6" customHeight="1" x14ac:dyDescent="0.2">
      <c r="A39" s="6"/>
      <c r="B39" s="25" t="s">
        <v>153</v>
      </c>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2"/>
    </row>
    <row r="40" spans="1:64" ht="48" customHeight="1" thickBot="1" x14ac:dyDescent="0.25">
      <c r="A40" s="6"/>
      <c r="B40" s="16"/>
      <c r="C40" s="224" t="s">
        <v>106</v>
      </c>
      <c r="D40" s="224"/>
      <c r="E40" s="224"/>
      <c r="F40" s="224"/>
      <c r="G40" s="224"/>
      <c r="H40" s="224"/>
      <c r="I40" s="224"/>
      <c r="J40" s="221" t="s">
        <v>18</v>
      </c>
      <c r="K40" s="222"/>
      <c r="L40" s="222"/>
      <c r="M40" s="222"/>
      <c r="N40" s="222"/>
      <c r="O40" s="222"/>
      <c r="P40" s="222"/>
      <c r="Q40" s="222"/>
      <c r="R40" s="222"/>
      <c r="S40" s="222"/>
      <c r="T40" s="223"/>
      <c r="U40" s="225" t="s">
        <v>108</v>
      </c>
      <c r="V40" s="226"/>
      <c r="W40" s="226"/>
      <c r="X40" s="226"/>
      <c r="Y40" s="227"/>
      <c r="Z40" s="225" t="s">
        <v>109</v>
      </c>
      <c r="AA40" s="226"/>
      <c r="AB40" s="226"/>
      <c r="AC40" s="226"/>
      <c r="AD40" s="227"/>
      <c r="AE40" s="116" t="s">
        <v>58</v>
      </c>
      <c r="AF40" s="163"/>
      <c r="AG40" s="163"/>
      <c r="AH40" s="209"/>
      <c r="AI40" s="266" t="s">
        <v>165</v>
      </c>
      <c r="AJ40" s="163"/>
      <c r="AK40" s="163"/>
      <c r="AL40" s="163"/>
      <c r="AM40" s="163"/>
      <c r="AN40" s="163"/>
      <c r="AO40" s="164"/>
      <c r="AP40" s="116" t="s">
        <v>166</v>
      </c>
      <c r="AQ40" s="163"/>
      <c r="AR40" s="163"/>
      <c r="AS40" s="163"/>
      <c r="AT40" s="163"/>
      <c r="AU40" s="163"/>
      <c r="AV40" s="163"/>
      <c r="AW40" s="164"/>
    </row>
    <row r="41" spans="1:64" ht="30.6" customHeight="1" thickBot="1" x14ac:dyDescent="0.25">
      <c r="A41" s="6"/>
      <c r="B41" s="11"/>
      <c r="C41" s="228" t="s">
        <v>59</v>
      </c>
      <c r="D41" s="179"/>
      <c r="E41" s="179"/>
      <c r="F41" s="179"/>
      <c r="G41" s="179"/>
      <c r="H41" s="179"/>
      <c r="I41" s="180"/>
      <c r="J41" s="105" t="s">
        <v>32</v>
      </c>
      <c r="K41" s="106"/>
      <c r="L41" s="106"/>
      <c r="M41" s="106"/>
      <c r="N41" s="106"/>
      <c r="O41" s="106"/>
      <c r="P41" s="106"/>
      <c r="Q41" s="106"/>
      <c r="R41" s="106"/>
      <c r="S41" s="106"/>
      <c r="T41" s="134"/>
      <c r="U41" s="114" t="s">
        <v>33</v>
      </c>
      <c r="V41" s="135"/>
      <c r="W41" s="30"/>
      <c r="X41" s="132" t="s">
        <v>14</v>
      </c>
      <c r="Y41" s="133"/>
      <c r="Z41" s="171" t="s">
        <v>38</v>
      </c>
      <c r="AA41" s="172"/>
      <c r="AB41" s="31"/>
      <c r="AC41" s="132" t="s">
        <v>15</v>
      </c>
      <c r="AD41" s="133"/>
      <c r="AE41" s="173">
        <v>2</v>
      </c>
      <c r="AF41" s="174"/>
      <c r="AG41" s="174"/>
      <c r="AH41" s="175"/>
      <c r="AI41" s="169" t="s">
        <v>62</v>
      </c>
      <c r="AJ41" s="170"/>
      <c r="AK41" s="240">
        <f t="shared" ref="AK41:AK47" si="0">W41*AE41</f>
        <v>0</v>
      </c>
      <c r="AL41" s="241"/>
      <c r="AM41" s="242"/>
      <c r="AN41" s="169" t="s">
        <v>14</v>
      </c>
      <c r="AO41" s="239"/>
      <c r="AP41" s="131" t="s">
        <v>69</v>
      </c>
      <c r="AQ41" s="131"/>
      <c r="AR41" s="244">
        <f t="shared" ref="AR41:AR47" si="1">AB41*AE41</f>
        <v>0</v>
      </c>
      <c r="AS41" s="245"/>
      <c r="AT41" s="245"/>
      <c r="AU41" s="246"/>
      <c r="AV41" s="169" t="s">
        <v>15</v>
      </c>
      <c r="AW41" s="170"/>
    </row>
    <row r="42" spans="1:64" ht="30.6" customHeight="1" thickBot="1" x14ac:dyDescent="0.25">
      <c r="A42" s="6"/>
      <c r="B42" s="11"/>
      <c r="C42" s="184"/>
      <c r="D42" s="185"/>
      <c r="E42" s="185"/>
      <c r="F42" s="185"/>
      <c r="G42" s="185"/>
      <c r="H42" s="185"/>
      <c r="I42" s="186"/>
      <c r="J42" s="105" t="s">
        <v>19</v>
      </c>
      <c r="K42" s="106"/>
      <c r="L42" s="106"/>
      <c r="M42" s="106"/>
      <c r="N42" s="106"/>
      <c r="O42" s="106"/>
      <c r="P42" s="106"/>
      <c r="Q42" s="106"/>
      <c r="R42" s="106"/>
      <c r="S42" s="106"/>
      <c r="T42" s="134"/>
      <c r="U42" s="114" t="s">
        <v>34</v>
      </c>
      <c r="V42" s="135"/>
      <c r="W42" s="30"/>
      <c r="X42" s="132" t="s">
        <v>14</v>
      </c>
      <c r="Y42" s="133"/>
      <c r="Z42" s="171" t="s">
        <v>39</v>
      </c>
      <c r="AA42" s="172"/>
      <c r="AB42" s="31"/>
      <c r="AC42" s="132" t="s">
        <v>15</v>
      </c>
      <c r="AD42" s="133"/>
      <c r="AE42" s="173">
        <v>2</v>
      </c>
      <c r="AF42" s="174"/>
      <c r="AG42" s="174"/>
      <c r="AH42" s="175"/>
      <c r="AI42" s="169" t="s">
        <v>63</v>
      </c>
      <c r="AJ42" s="170"/>
      <c r="AK42" s="240">
        <f t="shared" si="0"/>
        <v>0</v>
      </c>
      <c r="AL42" s="241"/>
      <c r="AM42" s="242"/>
      <c r="AN42" s="169" t="s">
        <v>14</v>
      </c>
      <c r="AO42" s="239"/>
      <c r="AP42" s="131" t="s">
        <v>70</v>
      </c>
      <c r="AQ42" s="131"/>
      <c r="AR42" s="244">
        <f t="shared" si="1"/>
        <v>0</v>
      </c>
      <c r="AS42" s="245"/>
      <c r="AT42" s="245"/>
      <c r="AU42" s="246"/>
      <c r="AV42" s="169" t="s">
        <v>15</v>
      </c>
      <c r="AW42" s="170"/>
    </row>
    <row r="43" spans="1:64" ht="30.6" customHeight="1" thickBot="1" x14ac:dyDescent="0.25">
      <c r="A43" s="6"/>
      <c r="B43" s="11"/>
      <c r="C43" s="178" t="s">
        <v>107</v>
      </c>
      <c r="D43" s="179"/>
      <c r="E43" s="179"/>
      <c r="F43" s="179"/>
      <c r="G43" s="179"/>
      <c r="H43" s="179"/>
      <c r="I43" s="180"/>
      <c r="J43" s="105" t="s">
        <v>32</v>
      </c>
      <c r="K43" s="106"/>
      <c r="L43" s="106"/>
      <c r="M43" s="106"/>
      <c r="N43" s="106"/>
      <c r="O43" s="106"/>
      <c r="P43" s="106"/>
      <c r="Q43" s="106"/>
      <c r="R43" s="106"/>
      <c r="S43" s="106"/>
      <c r="T43" s="134"/>
      <c r="U43" s="114" t="s">
        <v>33</v>
      </c>
      <c r="V43" s="135"/>
      <c r="W43" s="33">
        <f>W41</f>
        <v>0</v>
      </c>
      <c r="X43" s="132" t="s">
        <v>14</v>
      </c>
      <c r="Y43" s="133"/>
      <c r="Z43" s="171" t="s">
        <v>38</v>
      </c>
      <c r="AA43" s="172"/>
      <c r="AB43" s="34">
        <f>AB41</f>
        <v>0</v>
      </c>
      <c r="AC43" s="132" t="s">
        <v>15</v>
      </c>
      <c r="AD43" s="133"/>
      <c r="AE43" s="173">
        <v>1</v>
      </c>
      <c r="AF43" s="174"/>
      <c r="AG43" s="174"/>
      <c r="AH43" s="175"/>
      <c r="AI43" s="248" t="s">
        <v>65</v>
      </c>
      <c r="AJ43" s="169"/>
      <c r="AK43" s="240">
        <f>W43*AE43</f>
        <v>0</v>
      </c>
      <c r="AL43" s="241"/>
      <c r="AM43" s="242"/>
      <c r="AN43" s="169" t="s">
        <v>14</v>
      </c>
      <c r="AO43" s="239"/>
      <c r="AP43" s="131" t="s">
        <v>71</v>
      </c>
      <c r="AQ43" s="131"/>
      <c r="AR43" s="244">
        <f t="shared" si="1"/>
        <v>0</v>
      </c>
      <c r="AS43" s="245"/>
      <c r="AT43" s="245"/>
      <c r="AU43" s="246"/>
      <c r="AV43" s="169" t="s">
        <v>15</v>
      </c>
      <c r="AW43" s="170"/>
    </row>
    <row r="44" spans="1:64" ht="30.6" customHeight="1" thickBot="1" x14ac:dyDescent="0.25">
      <c r="A44" s="6"/>
      <c r="B44" s="11"/>
      <c r="C44" s="181"/>
      <c r="D44" s="182"/>
      <c r="E44" s="182"/>
      <c r="F44" s="182"/>
      <c r="G44" s="182"/>
      <c r="H44" s="182"/>
      <c r="I44" s="183"/>
      <c r="J44" s="105" t="s">
        <v>20</v>
      </c>
      <c r="K44" s="106"/>
      <c r="L44" s="106"/>
      <c r="M44" s="106"/>
      <c r="N44" s="106"/>
      <c r="O44" s="106"/>
      <c r="P44" s="106"/>
      <c r="Q44" s="106"/>
      <c r="R44" s="106"/>
      <c r="S44" s="106"/>
      <c r="T44" s="134"/>
      <c r="U44" s="114" t="s">
        <v>35</v>
      </c>
      <c r="V44" s="135"/>
      <c r="W44" s="30"/>
      <c r="X44" s="132" t="s">
        <v>14</v>
      </c>
      <c r="Y44" s="133"/>
      <c r="Z44" s="171" t="s">
        <v>40</v>
      </c>
      <c r="AA44" s="172"/>
      <c r="AB44" s="31"/>
      <c r="AC44" s="132" t="s">
        <v>15</v>
      </c>
      <c r="AD44" s="133"/>
      <c r="AE44" s="173">
        <v>2</v>
      </c>
      <c r="AF44" s="174"/>
      <c r="AG44" s="174"/>
      <c r="AH44" s="175"/>
      <c r="AI44" s="248" t="s">
        <v>64</v>
      </c>
      <c r="AJ44" s="169"/>
      <c r="AK44" s="240">
        <f t="shared" si="0"/>
        <v>0</v>
      </c>
      <c r="AL44" s="241"/>
      <c r="AM44" s="242"/>
      <c r="AN44" s="169" t="s">
        <v>14</v>
      </c>
      <c r="AO44" s="239"/>
      <c r="AP44" s="131" t="s">
        <v>72</v>
      </c>
      <c r="AQ44" s="131"/>
      <c r="AR44" s="244">
        <f t="shared" si="1"/>
        <v>0</v>
      </c>
      <c r="AS44" s="245"/>
      <c r="AT44" s="245"/>
      <c r="AU44" s="246"/>
      <c r="AV44" s="169" t="s">
        <v>15</v>
      </c>
      <c r="AW44" s="170"/>
    </row>
    <row r="45" spans="1:64" ht="30.6" customHeight="1" thickBot="1" x14ac:dyDescent="0.25">
      <c r="A45" s="6"/>
      <c r="B45" s="11"/>
      <c r="C45" s="184"/>
      <c r="D45" s="185"/>
      <c r="E45" s="185"/>
      <c r="F45" s="185"/>
      <c r="G45" s="185"/>
      <c r="H45" s="185"/>
      <c r="I45" s="186"/>
      <c r="J45" s="105" t="s">
        <v>22</v>
      </c>
      <c r="K45" s="106"/>
      <c r="L45" s="106"/>
      <c r="M45" s="106"/>
      <c r="N45" s="106"/>
      <c r="O45" s="106"/>
      <c r="P45" s="106"/>
      <c r="Q45" s="106"/>
      <c r="R45" s="106"/>
      <c r="S45" s="106"/>
      <c r="T45" s="134"/>
      <c r="U45" s="114" t="s">
        <v>36</v>
      </c>
      <c r="V45" s="135"/>
      <c r="W45" s="30"/>
      <c r="X45" s="132" t="s">
        <v>14</v>
      </c>
      <c r="Y45" s="133"/>
      <c r="Z45" s="171" t="s">
        <v>41</v>
      </c>
      <c r="AA45" s="172"/>
      <c r="AB45" s="31"/>
      <c r="AC45" s="132" t="s">
        <v>15</v>
      </c>
      <c r="AD45" s="133"/>
      <c r="AE45" s="173">
        <v>1</v>
      </c>
      <c r="AF45" s="174"/>
      <c r="AG45" s="174"/>
      <c r="AH45" s="175"/>
      <c r="AI45" s="248" t="s">
        <v>66</v>
      </c>
      <c r="AJ45" s="169"/>
      <c r="AK45" s="240">
        <f t="shared" si="0"/>
        <v>0</v>
      </c>
      <c r="AL45" s="241"/>
      <c r="AM45" s="242"/>
      <c r="AN45" s="169" t="s">
        <v>14</v>
      </c>
      <c r="AO45" s="239"/>
      <c r="AP45" s="131" t="s">
        <v>73</v>
      </c>
      <c r="AQ45" s="131"/>
      <c r="AR45" s="244">
        <f t="shared" si="1"/>
        <v>0</v>
      </c>
      <c r="AS45" s="245"/>
      <c r="AT45" s="245"/>
      <c r="AU45" s="246"/>
      <c r="AV45" s="169" t="s">
        <v>15</v>
      </c>
      <c r="AW45" s="170"/>
    </row>
    <row r="46" spans="1:64" ht="30.6" customHeight="1" thickBot="1" x14ac:dyDescent="0.25">
      <c r="A46" s="6"/>
      <c r="B46" s="11"/>
      <c r="C46" s="228" t="s">
        <v>61</v>
      </c>
      <c r="D46" s="179"/>
      <c r="E46" s="179"/>
      <c r="F46" s="179"/>
      <c r="G46" s="179"/>
      <c r="H46" s="179"/>
      <c r="I46" s="180"/>
      <c r="J46" s="105" t="s">
        <v>32</v>
      </c>
      <c r="K46" s="106"/>
      <c r="L46" s="106"/>
      <c r="M46" s="106"/>
      <c r="N46" s="106"/>
      <c r="O46" s="106"/>
      <c r="P46" s="106"/>
      <c r="Q46" s="106"/>
      <c r="R46" s="106"/>
      <c r="S46" s="106"/>
      <c r="T46" s="134"/>
      <c r="U46" s="114" t="s">
        <v>33</v>
      </c>
      <c r="V46" s="135"/>
      <c r="W46" s="33">
        <f>W41</f>
        <v>0</v>
      </c>
      <c r="X46" s="132" t="s">
        <v>14</v>
      </c>
      <c r="Y46" s="133"/>
      <c r="Z46" s="171" t="s">
        <v>38</v>
      </c>
      <c r="AA46" s="172"/>
      <c r="AB46" s="34">
        <f>AB41</f>
        <v>0</v>
      </c>
      <c r="AC46" s="132" t="s">
        <v>15</v>
      </c>
      <c r="AD46" s="133"/>
      <c r="AE46" s="173">
        <v>2</v>
      </c>
      <c r="AF46" s="174"/>
      <c r="AG46" s="174"/>
      <c r="AH46" s="175"/>
      <c r="AI46" s="248" t="s">
        <v>67</v>
      </c>
      <c r="AJ46" s="169"/>
      <c r="AK46" s="240">
        <f t="shared" si="0"/>
        <v>0</v>
      </c>
      <c r="AL46" s="241"/>
      <c r="AM46" s="242"/>
      <c r="AN46" s="169" t="s">
        <v>14</v>
      </c>
      <c r="AO46" s="239"/>
      <c r="AP46" s="131" t="s">
        <v>74</v>
      </c>
      <c r="AQ46" s="131"/>
      <c r="AR46" s="244">
        <f t="shared" si="1"/>
        <v>0</v>
      </c>
      <c r="AS46" s="245"/>
      <c r="AT46" s="245"/>
      <c r="AU46" s="246"/>
      <c r="AV46" s="169" t="s">
        <v>15</v>
      </c>
      <c r="AW46" s="170"/>
    </row>
    <row r="47" spans="1:64" ht="30.6" customHeight="1" thickBot="1" x14ac:dyDescent="0.25">
      <c r="A47" s="6"/>
      <c r="B47" s="11"/>
      <c r="C47" s="184"/>
      <c r="D47" s="185"/>
      <c r="E47" s="185"/>
      <c r="F47" s="185"/>
      <c r="G47" s="185"/>
      <c r="H47" s="185"/>
      <c r="I47" s="186"/>
      <c r="J47" s="105" t="s">
        <v>21</v>
      </c>
      <c r="K47" s="106"/>
      <c r="L47" s="106"/>
      <c r="M47" s="106"/>
      <c r="N47" s="106"/>
      <c r="O47" s="106"/>
      <c r="P47" s="106"/>
      <c r="Q47" s="106"/>
      <c r="R47" s="106"/>
      <c r="S47" s="106"/>
      <c r="T47" s="134"/>
      <c r="U47" s="114" t="s">
        <v>37</v>
      </c>
      <c r="V47" s="135"/>
      <c r="W47" s="30"/>
      <c r="X47" s="132" t="s">
        <v>14</v>
      </c>
      <c r="Y47" s="133"/>
      <c r="Z47" s="171" t="s">
        <v>42</v>
      </c>
      <c r="AA47" s="172"/>
      <c r="AB47" s="31"/>
      <c r="AC47" s="132" t="s">
        <v>15</v>
      </c>
      <c r="AD47" s="133"/>
      <c r="AE47" s="173">
        <v>2</v>
      </c>
      <c r="AF47" s="174"/>
      <c r="AG47" s="174"/>
      <c r="AH47" s="175"/>
      <c r="AI47" s="169" t="s">
        <v>68</v>
      </c>
      <c r="AJ47" s="170"/>
      <c r="AK47" s="240">
        <f t="shared" si="0"/>
        <v>0</v>
      </c>
      <c r="AL47" s="241"/>
      <c r="AM47" s="242"/>
      <c r="AN47" s="169" t="s">
        <v>14</v>
      </c>
      <c r="AO47" s="239"/>
      <c r="AP47" s="131" t="s">
        <v>75</v>
      </c>
      <c r="AQ47" s="131"/>
      <c r="AR47" s="244">
        <f t="shared" si="1"/>
        <v>0</v>
      </c>
      <c r="AS47" s="245"/>
      <c r="AT47" s="245"/>
      <c r="AU47" s="246"/>
      <c r="AV47" s="169" t="s">
        <v>15</v>
      </c>
      <c r="AW47" s="170"/>
    </row>
    <row r="48" spans="1:64" ht="30.6" customHeight="1" x14ac:dyDescent="0.2">
      <c r="A48" s="6"/>
      <c r="B48" s="11"/>
      <c r="C48" s="11"/>
      <c r="D48" s="11"/>
      <c r="E48" s="11"/>
      <c r="F48" s="11"/>
      <c r="G48" s="11"/>
      <c r="H48" s="11"/>
      <c r="I48" s="11"/>
      <c r="J48" s="13"/>
      <c r="K48" s="13"/>
      <c r="L48" s="13"/>
      <c r="M48" s="13"/>
      <c r="N48" s="13"/>
      <c r="O48" s="13"/>
      <c r="P48" s="13"/>
      <c r="Q48" s="13"/>
      <c r="R48" s="13"/>
      <c r="S48" s="13"/>
      <c r="T48" s="13"/>
      <c r="U48" s="11"/>
      <c r="V48" s="11"/>
      <c r="W48" s="35"/>
      <c r="X48" s="35"/>
      <c r="Y48" s="35"/>
      <c r="Z48" s="35"/>
      <c r="AA48" s="35"/>
      <c r="AB48" s="11"/>
      <c r="AC48" s="11"/>
      <c r="AD48" s="36"/>
      <c r="AE48" s="36"/>
      <c r="AF48" s="37"/>
      <c r="AG48" s="37"/>
      <c r="AH48" s="37"/>
      <c r="AI48" s="37"/>
      <c r="AJ48" s="37"/>
      <c r="AK48" s="37"/>
      <c r="AL48" s="11"/>
      <c r="AM48" s="11"/>
      <c r="AN48" s="11"/>
      <c r="AO48" s="11"/>
      <c r="AP48" s="11"/>
      <c r="AQ48" s="11"/>
      <c r="AR48" s="11"/>
      <c r="AS48" s="11"/>
      <c r="AT48" s="11"/>
      <c r="AU48" s="11"/>
      <c r="AV48" s="11"/>
      <c r="AW48" s="11"/>
      <c r="AX48" s="11"/>
      <c r="AY48" s="12"/>
    </row>
    <row r="49" spans="1:64" ht="30.6" customHeight="1" x14ac:dyDescent="0.2">
      <c r="A49" s="6"/>
      <c r="B49" s="11"/>
      <c r="C49" s="11"/>
      <c r="D49" s="11"/>
      <c r="E49" s="11"/>
      <c r="F49" s="11"/>
      <c r="G49" s="11"/>
      <c r="H49" s="11"/>
      <c r="I49" s="11"/>
      <c r="J49" s="13"/>
      <c r="K49" s="13"/>
      <c r="L49" s="13"/>
      <c r="M49" s="13"/>
      <c r="N49" s="13"/>
      <c r="O49" s="13"/>
      <c r="P49" s="13"/>
      <c r="Q49" s="13"/>
      <c r="R49" s="13"/>
      <c r="S49" s="13"/>
      <c r="T49" s="13"/>
      <c r="U49" s="11"/>
      <c r="V49" s="11"/>
      <c r="W49" s="35"/>
      <c r="X49" s="35"/>
      <c r="Y49" s="35"/>
      <c r="Z49" s="35"/>
      <c r="AA49" s="35"/>
      <c r="AB49" s="11"/>
      <c r="AC49" s="11"/>
      <c r="AD49" s="36"/>
      <c r="AE49" s="36"/>
      <c r="AF49" s="37"/>
      <c r="AG49" s="37"/>
      <c r="AH49" s="37"/>
      <c r="AI49" s="37"/>
      <c r="AJ49" s="37"/>
      <c r="AK49" s="37"/>
      <c r="AL49" s="11"/>
      <c r="AM49" s="11"/>
      <c r="AN49" s="11"/>
      <c r="AO49" s="11"/>
      <c r="AP49" s="11"/>
      <c r="AQ49" s="11"/>
      <c r="AR49" s="11"/>
      <c r="AS49" s="11"/>
      <c r="AT49" s="11"/>
      <c r="AU49" s="11"/>
      <c r="AV49" s="11"/>
      <c r="AW49" s="11"/>
      <c r="AX49" s="11"/>
      <c r="AY49" s="12"/>
    </row>
    <row r="50" spans="1:64" ht="30.6" customHeight="1" x14ac:dyDescent="0.2">
      <c r="A50" s="6"/>
      <c r="B50" s="11"/>
      <c r="C50" s="11"/>
      <c r="D50" s="11"/>
      <c r="E50" s="11"/>
      <c r="F50" s="11"/>
      <c r="G50" s="11"/>
      <c r="H50" s="11"/>
      <c r="I50" s="11"/>
      <c r="J50" s="13"/>
      <c r="K50" s="13"/>
      <c r="L50" s="13"/>
      <c r="M50" s="13"/>
      <c r="N50" s="13"/>
      <c r="O50" s="13"/>
      <c r="P50" s="13"/>
      <c r="Q50" s="13"/>
      <c r="R50" s="13"/>
      <c r="S50" s="13"/>
      <c r="T50" s="13"/>
      <c r="U50" s="11"/>
      <c r="V50" s="11"/>
      <c r="W50" s="35"/>
      <c r="X50" s="35"/>
      <c r="Y50" s="35"/>
      <c r="Z50" s="35"/>
      <c r="AA50" s="35"/>
      <c r="AB50" s="11"/>
      <c r="AC50" s="11"/>
      <c r="AD50" s="36"/>
      <c r="AE50" s="36"/>
      <c r="AF50" s="37"/>
      <c r="AG50" s="37"/>
      <c r="AH50" s="37"/>
      <c r="AI50" s="37"/>
      <c r="AJ50" s="37"/>
      <c r="AK50" s="37"/>
      <c r="AL50" s="11"/>
      <c r="AM50" s="11"/>
      <c r="AN50" s="11"/>
      <c r="AO50" s="11"/>
      <c r="AP50" s="11"/>
      <c r="AQ50" s="11"/>
      <c r="AR50" s="11"/>
      <c r="AS50" s="11"/>
      <c r="AT50" s="11"/>
      <c r="AU50" s="11"/>
      <c r="AV50" s="11"/>
      <c r="AW50" s="11"/>
      <c r="AX50" s="11"/>
      <c r="AY50" s="12"/>
    </row>
    <row r="51" spans="1:64" ht="23.4" customHeight="1" x14ac:dyDescent="0.2">
      <c r="A51" s="6"/>
      <c r="B51" s="11"/>
      <c r="C51" s="11"/>
      <c r="D51" s="11"/>
      <c r="E51" s="11"/>
      <c r="F51" s="11"/>
      <c r="G51" s="11"/>
      <c r="H51" s="11"/>
      <c r="I51" s="11"/>
      <c r="J51" s="13"/>
      <c r="K51" s="13"/>
      <c r="L51" s="13"/>
      <c r="M51" s="13"/>
      <c r="N51" s="13"/>
      <c r="O51" s="13"/>
      <c r="P51" s="13"/>
      <c r="Q51" s="13"/>
      <c r="R51" s="13"/>
      <c r="S51" s="13"/>
      <c r="T51" s="13"/>
      <c r="U51" s="11"/>
      <c r="V51" s="11"/>
      <c r="W51" s="35"/>
      <c r="X51" s="35"/>
      <c r="Y51" s="35"/>
      <c r="Z51" s="35"/>
      <c r="AA51" s="35"/>
      <c r="AB51" s="11"/>
      <c r="AC51" s="11"/>
      <c r="AD51" s="36"/>
      <c r="AE51" s="36"/>
      <c r="AF51" s="37"/>
      <c r="AG51" s="37"/>
      <c r="AH51" s="37"/>
      <c r="AI51" s="37"/>
      <c r="AJ51" s="37"/>
      <c r="AK51" s="37"/>
      <c r="AL51" s="11"/>
      <c r="AM51" s="11"/>
      <c r="AN51" s="11"/>
      <c r="AO51" s="11"/>
      <c r="AP51" s="11"/>
      <c r="AQ51" s="11"/>
      <c r="AR51" s="11"/>
      <c r="AS51" s="11"/>
      <c r="AT51" s="11"/>
      <c r="AU51" s="11"/>
      <c r="AV51" s="11"/>
      <c r="AW51" s="11"/>
      <c r="AX51" s="11"/>
      <c r="AY51" s="12"/>
    </row>
    <row r="52" spans="1:64" ht="23.4" customHeight="1" x14ac:dyDescent="0.2">
      <c r="A52" s="6"/>
      <c r="B52" s="11"/>
      <c r="C52" s="11"/>
      <c r="D52" s="11"/>
      <c r="E52" s="11"/>
      <c r="F52" s="11"/>
      <c r="G52" s="11"/>
      <c r="H52" s="11"/>
      <c r="I52" s="11"/>
      <c r="J52" s="13"/>
      <c r="K52" s="13"/>
      <c r="L52" s="13"/>
      <c r="M52" s="13"/>
      <c r="N52" s="13"/>
      <c r="O52" s="13"/>
      <c r="P52" s="13"/>
      <c r="Q52" s="13"/>
      <c r="R52" s="13"/>
      <c r="S52" s="13"/>
      <c r="T52" s="13"/>
      <c r="U52" s="11"/>
      <c r="V52" s="11"/>
      <c r="W52" s="35"/>
      <c r="X52" s="35"/>
      <c r="Y52" s="35"/>
      <c r="Z52" s="35"/>
      <c r="AA52" s="35"/>
      <c r="AB52" s="11"/>
      <c r="AC52" s="11"/>
      <c r="AD52" s="36"/>
      <c r="AE52" s="36"/>
      <c r="AF52" s="37"/>
      <c r="AG52" s="37"/>
      <c r="AH52" s="37"/>
      <c r="AI52" s="37"/>
      <c r="AJ52" s="37"/>
      <c r="AK52" s="37"/>
      <c r="AL52" s="11"/>
      <c r="AM52" s="11"/>
      <c r="AN52" s="11"/>
      <c r="AO52" s="11"/>
      <c r="AP52" s="11"/>
      <c r="AQ52" s="11"/>
      <c r="AR52" s="11"/>
      <c r="AS52" s="11"/>
      <c r="AT52" s="11"/>
      <c r="AU52" s="11"/>
      <c r="AV52" s="11"/>
      <c r="AW52" s="11"/>
      <c r="AX52" s="11"/>
      <c r="AY52" s="12"/>
    </row>
    <row r="53" spans="1:64" ht="23.4" customHeight="1" x14ac:dyDescent="0.2">
      <c r="A53" s="6"/>
      <c r="B53" s="11"/>
      <c r="C53" s="11"/>
      <c r="D53" s="11"/>
      <c r="E53" s="11"/>
      <c r="F53" s="11"/>
      <c r="G53" s="11"/>
      <c r="H53" s="11"/>
      <c r="I53" s="11"/>
      <c r="J53" s="13"/>
      <c r="K53" s="13"/>
      <c r="L53" s="13"/>
      <c r="M53" s="13"/>
      <c r="N53" s="13"/>
      <c r="O53" s="13"/>
      <c r="P53" s="13"/>
      <c r="Q53" s="13"/>
      <c r="R53" s="13"/>
      <c r="S53" s="13"/>
      <c r="T53" s="13"/>
      <c r="U53" s="11"/>
      <c r="V53" s="11"/>
      <c r="W53" s="35"/>
      <c r="X53" s="35"/>
      <c r="Y53" s="35"/>
      <c r="Z53" s="35"/>
      <c r="AA53" s="35"/>
      <c r="AB53" s="11"/>
      <c r="AC53" s="11"/>
      <c r="AD53" s="36"/>
      <c r="AE53" s="36"/>
      <c r="AF53" s="37"/>
      <c r="AG53" s="37"/>
      <c r="AH53" s="37"/>
      <c r="AI53" s="37"/>
      <c r="AJ53" s="37"/>
      <c r="AK53" s="37"/>
      <c r="AL53" s="11"/>
      <c r="AM53" s="11"/>
      <c r="AN53" s="11"/>
      <c r="AO53" s="11"/>
      <c r="AP53" s="11"/>
      <c r="AQ53" s="11"/>
      <c r="AR53" s="11"/>
      <c r="AS53" s="11"/>
      <c r="AT53" s="11"/>
      <c r="AU53" s="11"/>
      <c r="AV53" s="11"/>
      <c r="AW53" s="11"/>
      <c r="AX53" s="11"/>
      <c r="AY53" s="12"/>
    </row>
    <row r="54" spans="1:64" ht="23.4" customHeight="1" x14ac:dyDescent="0.2">
      <c r="A54" s="6"/>
      <c r="B54" s="11"/>
      <c r="C54" s="11"/>
      <c r="D54" s="11"/>
      <c r="E54" s="11"/>
      <c r="F54" s="11"/>
      <c r="G54" s="11"/>
      <c r="H54" s="11"/>
      <c r="I54" s="11"/>
      <c r="J54" s="13"/>
      <c r="K54" s="13"/>
      <c r="L54" s="13"/>
      <c r="M54" s="13"/>
      <c r="N54" s="13"/>
      <c r="O54" s="13"/>
      <c r="P54" s="13"/>
      <c r="Q54" s="13"/>
      <c r="R54" s="13"/>
      <c r="S54" s="13"/>
      <c r="T54" s="13"/>
      <c r="U54" s="11"/>
      <c r="V54" s="11"/>
      <c r="W54" s="35"/>
      <c r="X54" s="35"/>
      <c r="Y54" s="35"/>
      <c r="Z54" s="35"/>
      <c r="AA54" s="35"/>
      <c r="AB54" s="11"/>
      <c r="AC54" s="11"/>
      <c r="AD54" s="36"/>
      <c r="AE54" s="36"/>
      <c r="AF54" s="37"/>
      <c r="AG54" s="37"/>
      <c r="AH54" s="37"/>
      <c r="AI54" s="37"/>
      <c r="AJ54" s="37"/>
      <c r="AK54" s="37"/>
      <c r="AL54" s="11"/>
      <c r="AM54" s="11"/>
      <c r="AN54" s="11"/>
      <c r="AO54" s="11"/>
      <c r="AP54" s="11"/>
      <c r="AQ54" s="11"/>
      <c r="AR54" s="11"/>
      <c r="AS54" s="11"/>
      <c r="AT54" s="11"/>
      <c r="AU54" s="11"/>
      <c r="AV54" s="11"/>
      <c r="AW54" s="11"/>
      <c r="AX54" s="11"/>
      <c r="AY54" s="12"/>
    </row>
    <row r="55" spans="1:64" ht="16.8" customHeight="1" x14ac:dyDescent="0.2">
      <c r="A55" s="6"/>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2"/>
    </row>
    <row r="56" spans="1:64" ht="16.8" customHeight="1" x14ac:dyDescent="0.2">
      <c r="A56" s="6"/>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2"/>
    </row>
    <row r="57" spans="1:64" ht="16.8" customHeight="1" x14ac:dyDescent="0.2">
      <c r="A57" s="6"/>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2"/>
    </row>
    <row r="58" spans="1:64" ht="16.8" customHeight="1" x14ac:dyDescent="0.2">
      <c r="A58" s="6"/>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2"/>
    </row>
    <row r="59" spans="1:64" ht="37.200000000000003" customHeight="1" x14ac:dyDescent="0.2">
      <c r="A59" s="6"/>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2"/>
    </row>
    <row r="60" spans="1:64" ht="30.6" customHeight="1" x14ac:dyDescent="0.2">
      <c r="A60" s="6"/>
      <c r="B60" s="25" t="s">
        <v>154</v>
      </c>
      <c r="C60" s="13"/>
      <c r="D60" s="13"/>
      <c r="E60" s="13"/>
      <c r="F60" s="13"/>
      <c r="G60" s="13"/>
      <c r="H60" s="13"/>
      <c r="I60" s="13"/>
      <c r="J60" s="13"/>
      <c r="K60" s="13"/>
      <c r="L60" s="13"/>
      <c r="M60" s="11"/>
      <c r="N60" s="11"/>
      <c r="O60" s="38"/>
      <c r="P60" s="38"/>
      <c r="Q60" s="38"/>
      <c r="R60" s="38"/>
      <c r="S60" s="38"/>
      <c r="T60" s="38"/>
      <c r="U60" s="38"/>
      <c r="V60" s="38"/>
      <c r="W60" s="38"/>
      <c r="X60" s="38"/>
      <c r="Y60" s="38"/>
      <c r="Z60" s="11"/>
      <c r="AA60" s="11"/>
      <c r="AB60" s="11"/>
      <c r="AC60" s="11"/>
      <c r="AD60" s="39"/>
      <c r="AE60" s="39"/>
      <c r="AF60" s="39"/>
      <c r="AG60" s="38"/>
      <c r="AH60" s="38"/>
      <c r="AI60" s="38"/>
      <c r="AJ60" s="38"/>
      <c r="AK60" s="38"/>
      <c r="AL60" s="38"/>
      <c r="AM60" s="38"/>
      <c r="AN60" s="38"/>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2"/>
    </row>
    <row r="61" spans="1:64" ht="52.8" customHeight="1" x14ac:dyDescent="0.2">
      <c r="A61" s="6"/>
      <c r="B61" s="161" t="s">
        <v>112</v>
      </c>
      <c r="C61" s="161"/>
      <c r="D61" s="161"/>
      <c r="E61" s="161"/>
      <c r="F61" s="161"/>
      <c r="G61" s="161"/>
      <c r="H61" s="161"/>
      <c r="I61" s="161"/>
      <c r="J61" s="161"/>
      <c r="K61" s="116" t="s">
        <v>113</v>
      </c>
      <c r="L61" s="117"/>
      <c r="M61" s="117"/>
      <c r="N61" s="117"/>
      <c r="O61" s="117"/>
      <c r="P61" s="118"/>
      <c r="Q61" s="116" t="s">
        <v>114</v>
      </c>
      <c r="R61" s="117"/>
      <c r="S61" s="117"/>
      <c r="T61" s="117"/>
      <c r="U61" s="117"/>
      <c r="V61" s="118"/>
      <c r="W61" s="176" t="s">
        <v>115</v>
      </c>
      <c r="X61" s="176"/>
      <c r="Y61" s="116" t="s">
        <v>116</v>
      </c>
      <c r="Z61" s="163"/>
      <c r="AA61" s="163"/>
      <c r="AB61" s="163"/>
      <c r="AC61" s="116" t="s">
        <v>117</v>
      </c>
      <c r="AD61" s="117"/>
      <c r="AE61" s="117"/>
      <c r="AF61" s="117"/>
      <c r="AG61" s="117"/>
      <c r="AH61" s="118"/>
      <c r="AI61" s="176" t="s">
        <v>118</v>
      </c>
      <c r="AJ61" s="176"/>
      <c r="AK61" s="176"/>
      <c r="AL61" s="247"/>
      <c r="AM61" s="163" t="s">
        <v>167</v>
      </c>
      <c r="AN61" s="163"/>
      <c r="AO61" s="163"/>
      <c r="AP61" s="163"/>
      <c r="AQ61" s="163"/>
      <c r="AR61" s="163"/>
      <c r="AS61" s="163"/>
      <c r="AT61" s="164"/>
      <c r="AU61" s="11"/>
      <c r="AV61" s="11"/>
      <c r="AW61" s="11"/>
      <c r="AX61" s="11"/>
      <c r="AY61" s="11"/>
      <c r="AZ61" s="12"/>
    </row>
    <row r="62" spans="1:64" ht="30.6" customHeight="1" x14ac:dyDescent="0.2">
      <c r="A62" s="6"/>
      <c r="B62" s="203" t="s">
        <v>59</v>
      </c>
      <c r="C62" s="203"/>
      <c r="D62" s="203"/>
      <c r="E62" s="203"/>
      <c r="F62" s="203"/>
      <c r="G62" s="203"/>
      <c r="H62" s="203"/>
      <c r="I62" s="204" t="s">
        <v>4</v>
      </c>
      <c r="J62" s="204"/>
      <c r="K62" s="202" t="s">
        <v>62</v>
      </c>
      <c r="L62" s="202"/>
      <c r="M62" s="125">
        <f>AK41</f>
        <v>0</v>
      </c>
      <c r="N62" s="126"/>
      <c r="O62" s="126"/>
      <c r="P62" s="127"/>
      <c r="Q62" s="202" t="s">
        <v>63</v>
      </c>
      <c r="R62" s="202"/>
      <c r="S62" s="159">
        <f>AK42</f>
        <v>0</v>
      </c>
      <c r="T62" s="159"/>
      <c r="U62" s="159"/>
      <c r="V62" s="159"/>
      <c r="W62" s="159">
        <f>30*4</f>
        <v>120</v>
      </c>
      <c r="X62" s="159"/>
      <c r="Y62" s="192"/>
      <c r="Z62" s="193"/>
      <c r="AA62" s="193"/>
      <c r="AB62" s="193"/>
      <c r="AC62" s="192"/>
      <c r="AD62" s="193"/>
      <c r="AE62" s="193"/>
      <c r="AF62" s="193"/>
      <c r="AG62" s="193"/>
      <c r="AH62" s="243"/>
      <c r="AI62" s="159">
        <v>240</v>
      </c>
      <c r="AJ62" s="159"/>
      <c r="AK62" s="159"/>
      <c r="AL62" s="160"/>
      <c r="AM62" s="40" t="s">
        <v>46</v>
      </c>
      <c r="AN62" s="125">
        <f>M62+S62+W62+AI62</f>
        <v>360</v>
      </c>
      <c r="AO62" s="126"/>
      <c r="AP62" s="126"/>
      <c r="AQ62" s="126"/>
      <c r="AR62" s="126"/>
      <c r="AS62" s="126"/>
      <c r="AT62" s="127"/>
      <c r="AU62" s="11"/>
      <c r="AV62" s="11"/>
      <c r="AW62" s="11"/>
      <c r="AX62" s="11"/>
      <c r="AY62" s="11"/>
      <c r="AZ62" s="12"/>
    </row>
    <row r="63" spans="1:64" ht="30.6" customHeight="1" x14ac:dyDescent="0.2">
      <c r="A63" s="6"/>
      <c r="B63" s="203"/>
      <c r="C63" s="203"/>
      <c r="D63" s="203"/>
      <c r="E63" s="203"/>
      <c r="F63" s="203"/>
      <c r="G63" s="203"/>
      <c r="H63" s="203"/>
      <c r="I63" s="204" t="s">
        <v>6</v>
      </c>
      <c r="J63" s="204"/>
      <c r="K63" s="202" t="s">
        <v>69</v>
      </c>
      <c r="L63" s="202"/>
      <c r="M63" s="128">
        <f>AR41</f>
        <v>0</v>
      </c>
      <c r="N63" s="129"/>
      <c r="O63" s="129"/>
      <c r="P63" s="130"/>
      <c r="Q63" s="202" t="s">
        <v>70</v>
      </c>
      <c r="R63" s="187"/>
      <c r="S63" s="153">
        <f>AR42</f>
        <v>0</v>
      </c>
      <c r="T63" s="153"/>
      <c r="U63" s="153"/>
      <c r="V63" s="153"/>
      <c r="W63" s="153">
        <f>7*4</f>
        <v>28</v>
      </c>
      <c r="X63" s="153"/>
      <c r="Y63" s="192"/>
      <c r="Z63" s="193"/>
      <c r="AA63" s="193"/>
      <c r="AB63" s="193"/>
      <c r="AC63" s="192"/>
      <c r="AD63" s="193"/>
      <c r="AE63" s="193"/>
      <c r="AF63" s="193"/>
      <c r="AG63" s="193"/>
      <c r="AH63" s="243"/>
      <c r="AI63" s="165">
        <v>14</v>
      </c>
      <c r="AJ63" s="166"/>
      <c r="AK63" s="166"/>
      <c r="AL63" s="167"/>
      <c r="AM63" s="41" t="s">
        <v>47</v>
      </c>
      <c r="AN63" s="128">
        <f>M63+S63+W63+AI63</f>
        <v>42</v>
      </c>
      <c r="AO63" s="129"/>
      <c r="AP63" s="129"/>
      <c r="AQ63" s="129"/>
      <c r="AR63" s="129"/>
      <c r="AS63" s="129"/>
      <c r="AT63" s="130"/>
      <c r="AU63" s="11"/>
      <c r="AV63" s="11"/>
      <c r="AW63" s="11"/>
      <c r="AX63" s="11"/>
      <c r="AY63" s="11"/>
      <c r="AZ63" s="12"/>
    </row>
    <row r="64" spans="1:64" ht="30.6" customHeight="1" x14ac:dyDescent="0.2">
      <c r="A64" s="6"/>
      <c r="B64" s="203" t="s">
        <v>119</v>
      </c>
      <c r="C64" s="203"/>
      <c r="D64" s="203"/>
      <c r="E64" s="203"/>
      <c r="F64" s="203"/>
      <c r="G64" s="203"/>
      <c r="H64" s="203"/>
      <c r="I64" s="204" t="s">
        <v>4</v>
      </c>
      <c r="J64" s="204"/>
      <c r="K64" s="202" t="s">
        <v>65</v>
      </c>
      <c r="L64" s="202"/>
      <c r="M64" s="125">
        <f>AK43</f>
        <v>0</v>
      </c>
      <c r="N64" s="126"/>
      <c r="O64" s="126"/>
      <c r="P64" s="127"/>
      <c r="Q64" s="187" t="s">
        <v>64</v>
      </c>
      <c r="R64" s="188"/>
      <c r="S64" s="159">
        <f>AK44</f>
        <v>0</v>
      </c>
      <c r="T64" s="159"/>
      <c r="U64" s="159"/>
      <c r="V64" s="159"/>
      <c r="W64" s="159">
        <v>80</v>
      </c>
      <c r="X64" s="159"/>
      <c r="Y64" s="125">
        <v>50</v>
      </c>
      <c r="Z64" s="126"/>
      <c r="AA64" s="126"/>
      <c r="AB64" s="126"/>
      <c r="AC64" s="202" t="s">
        <v>66</v>
      </c>
      <c r="AD64" s="202"/>
      <c r="AE64" s="126">
        <f>AK45</f>
        <v>0</v>
      </c>
      <c r="AF64" s="126"/>
      <c r="AG64" s="126"/>
      <c r="AH64" s="127"/>
      <c r="AI64" s="159">
        <v>255</v>
      </c>
      <c r="AJ64" s="159"/>
      <c r="AK64" s="159"/>
      <c r="AL64" s="160"/>
      <c r="AM64" s="40" t="s">
        <v>48</v>
      </c>
      <c r="AN64" s="125">
        <f>M64+S64+W64+Y64+AE64+AI64</f>
        <v>385</v>
      </c>
      <c r="AO64" s="126"/>
      <c r="AP64" s="126"/>
      <c r="AQ64" s="126"/>
      <c r="AR64" s="126"/>
      <c r="AS64" s="126"/>
      <c r="AT64" s="127"/>
      <c r="AU64" s="11"/>
      <c r="AV64" s="11"/>
      <c r="AW64" s="11"/>
      <c r="AX64" s="11"/>
      <c r="AY64" s="11"/>
      <c r="AZ64" s="12"/>
    </row>
    <row r="65" spans="1:64" ht="30.6" customHeight="1" x14ac:dyDescent="0.2">
      <c r="A65" s="6"/>
      <c r="B65" s="203"/>
      <c r="C65" s="203"/>
      <c r="D65" s="203"/>
      <c r="E65" s="203"/>
      <c r="F65" s="203"/>
      <c r="G65" s="203"/>
      <c r="H65" s="203"/>
      <c r="I65" s="204" t="s">
        <v>6</v>
      </c>
      <c r="J65" s="204"/>
      <c r="K65" s="202" t="s">
        <v>71</v>
      </c>
      <c r="L65" s="202"/>
      <c r="M65" s="128">
        <f>AR43</f>
        <v>0</v>
      </c>
      <c r="N65" s="129"/>
      <c r="O65" s="129"/>
      <c r="P65" s="130"/>
      <c r="Q65" s="189" t="s">
        <v>72</v>
      </c>
      <c r="R65" s="190"/>
      <c r="S65" s="153">
        <f>AR44</f>
        <v>0</v>
      </c>
      <c r="T65" s="153"/>
      <c r="U65" s="153"/>
      <c r="V65" s="153"/>
      <c r="W65" s="153">
        <f>4.5*4</f>
        <v>18</v>
      </c>
      <c r="X65" s="153"/>
      <c r="Y65" s="128">
        <f>7.4*2</f>
        <v>14.8</v>
      </c>
      <c r="Z65" s="129"/>
      <c r="AA65" s="129"/>
      <c r="AB65" s="129"/>
      <c r="AC65" s="238" t="s">
        <v>73</v>
      </c>
      <c r="AD65" s="238"/>
      <c r="AE65" s="129">
        <f>AR45</f>
        <v>0</v>
      </c>
      <c r="AF65" s="129"/>
      <c r="AG65" s="129"/>
      <c r="AH65" s="130"/>
      <c r="AI65" s="165">
        <v>13.5</v>
      </c>
      <c r="AJ65" s="166"/>
      <c r="AK65" s="166"/>
      <c r="AL65" s="167"/>
      <c r="AM65" s="41" t="s">
        <v>49</v>
      </c>
      <c r="AN65" s="128">
        <f>M65+S65+W65+Y65+AE65+AI65</f>
        <v>46.3</v>
      </c>
      <c r="AO65" s="129"/>
      <c r="AP65" s="129"/>
      <c r="AQ65" s="129"/>
      <c r="AR65" s="129"/>
      <c r="AS65" s="129"/>
      <c r="AT65" s="130"/>
      <c r="AU65" s="11"/>
      <c r="AV65" s="11"/>
      <c r="AW65" s="11"/>
      <c r="AX65" s="11"/>
      <c r="AY65" s="11"/>
      <c r="AZ65" s="12"/>
    </row>
    <row r="66" spans="1:64" ht="30.6" customHeight="1" x14ac:dyDescent="0.2">
      <c r="A66" s="6"/>
      <c r="B66" s="203" t="s">
        <v>60</v>
      </c>
      <c r="C66" s="203"/>
      <c r="D66" s="203"/>
      <c r="E66" s="203"/>
      <c r="F66" s="203"/>
      <c r="G66" s="203"/>
      <c r="H66" s="203"/>
      <c r="I66" s="204" t="s">
        <v>4</v>
      </c>
      <c r="J66" s="204"/>
      <c r="K66" s="202" t="s">
        <v>67</v>
      </c>
      <c r="L66" s="202"/>
      <c r="M66" s="125">
        <f>AK46</f>
        <v>0</v>
      </c>
      <c r="N66" s="126"/>
      <c r="O66" s="126"/>
      <c r="P66" s="127"/>
      <c r="Q66" s="189" t="s">
        <v>68</v>
      </c>
      <c r="R66" s="190"/>
      <c r="S66" s="159">
        <f>AK47</f>
        <v>0</v>
      </c>
      <c r="T66" s="159"/>
      <c r="U66" s="159"/>
      <c r="V66" s="159"/>
      <c r="W66" s="159">
        <f>30*4</f>
        <v>120</v>
      </c>
      <c r="X66" s="159"/>
      <c r="Y66" s="154"/>
      <c r="Z66" s="155"/>
      <c r="AA66" s="155"/>
      <c r="AB66" s="155"/>
      <c r="AC66" s="154"/>
      <c r="AD66" s="155"/>
      <c r="AE66" s="155"/>
      <c r="AF66" s="155"/>
      <c r="AG66" s="155"/>
      <c r="AH66" s="158"/>
      <c r="AI66" s="159">
        <v>240</v>
      </c>
      <c r="AJ66" s="159"/>
      <c r="AK66" s="159"/>
      <c r="AL66" s="160"/>
      <c r="AM66" s="40" t="s">
        <v>50</v>
      </c>
      <c r="AN66" s="125">
        <f>M66+S66+W66+AI66</f>
        <v>360</v>
      </c>
      <c r="AO66" s="126"/>
      <c r="AP66" s="126"/>
      <c r="AQ66" s="126"/>
      <c r="AR66" s="126"/>
      <c r="AS66" s="126"/>
      <c r="AT66" s="127"/>
      <c r="AU66" s="11"/>
      <c r="AV66" s="11"/>
      <c r="AW66" s="11"/>
      <c r="AX66" s="11"/>
      <c r="AY66" s="11"/>
      <c r="AZ66" s="12"/>
    </row>
    <row r="67" spans="1:64" ht="30.6" customHeight="1" x14ac:dyDescent="0.2">
      <c r="A67" s="6"/>
      <c r="B67" s="203"/>
      <c r="C67" s="203"/>
      <c r="D67" s="203"/>
      <c r="E67" s="203"/>
      <c r="F67" s="203"/>
      <c r="G67" s="203"/>
      <c r="H67" s="203"/>
      <c r="I67" s="204" t="s">
        <v>6</v>
      </c>
      <c r="J67" s="204"/>
      <c r="K67" s="202" t="s">
        <v>74</v>
      </c>
      <c r="L67" s="202"/>
      <c r="M67" s="128">
        <f>AR46</f>
        <v>0</v>
      </c>
      <c r="N67" s="129"/>
      <c r="O67" s="129"/>
      <c r="P67" s="130"/>
      <c r="Q67" s="189" t="s">
        <v>75</v>
      </c>
      <c r="R67" s="190"/>
      <c r="S67" s="153">
        <f>AR47</f>
        <v>0</v>
      </c>
      <c r="T67" s="153"/>
      <c r="U67" s="153"/>
      <c r="V67" s="153"/>
      <c r="W67" s="153">
        <f>7*4</f>
        <v>28</v>
      </c>
      <c r="X67" s="153"/>
      <c r="Y67" s="156"/>
      <c r="Z67" s="157"/>
      <c r="AA67" s="157"/>
      <c r="AB67" s="157"/>
      <c r="AC67" s="156"/>
      <c r="AD67" s="157"/>
      <c r="AE67" s="157"/>
      <c r="AF67" s="157"/>
      <c r="AG67" s="157"/>
      <c r="AH67" s="191"/>
      <c r="AI67" s="165">
        <v>14</v>
      </c>
      <c r="AJ67" s="166"/>
      <c r="AK67" s="166"/>
      <c r="AL67" s="167"/>
      <c r="AM67" s="41" t="s">
        <v>51</v>
      </c>
      <c r="AN67" s="128">
        <f>M67+S67+W67+AI67</f>
        <v>42</v>
      </c>
      <c r="AO67" s="129"/>
      <c r="AP67" s="129"/>
      <c r="AQ67" s="129"/>
      <c r="AR67" s="129"/>
      <c r="AS67" s="129"/>
      <c r="AT67" s="130"/>
      <c r="AU67" s="11"/>
      <c r="AV67" s="11"/>
      <c r="AW67" s="11"/>
      <c r="AX67" s="11"/>
      <c r="AY67" s="11"/>
      <c r="AZ67" s="12"/>
    </row>
    <row r="68" spans="1:64" ht="30.6" customHeight="1" x14ac:dyDescent="0.2">
      <c r="A68" s="6"/>
      <c r="B68" s="13"/>
      <c r="C68" s="13"/>
      <c r="D68" s="13"/>
      <c r="E68" s="13"/>
      <c r="F68" s="13"/>
      <c r="G68" s="13"/>
      <c r="H68" s="13"/>
      <c r="I68" s="13"/>
      <c r="J68" s="13"/>
      <c r="K68" s="13"/>
      <c r="L68" s="13"/>
      <c r="M68" s="11"/>
      <c r="N68" s="11"/>
      <c r="O68" s="38"/>
      <c r="P68" s="38"/>
      <c r="Q68" s="38"/>
      <c r="R68" s="38"/>
      <c r="S68" s="38"/>
      <c r="T68" s="38"/>
      <c r="U68" s="38"/>
      <c r="V68" s="38"/>
      <c r="W68" s="38"/>
      <c r="X68" s="38"/>
      <c r="Y68" s="38"/>
      <c r="Z68" s="11"/>
      <c r="AA68" s="11"/>
      <c r="AB68" s="11"/>
      <c r="AC68" s="11"/>
      <c r="AD68" s="39"/>
      <c r="AE68" s="39"/>
      <c r="AF68" s="39"/>
      <c r="AG68" s="38"/>
      <c r="AH68" s="38"/>
      <c r="AI68" s="38"/>
      <c r="AJ68" s="38"/>
      <c r="AK68" s="38"/>
      <c r="AL68" s="38"/>
      <c r="AM68" s="38"/>
      <c r="AN68" s="38"/>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2"/>
    </row>
    <row r="69" spans="1:64" ht="30.6" customHeight="1" x14ac:dyDescent="0.2">
      <c r="A69" s="6"/>
      <c r="B69" s="13"/>
      <c r="C69" s="13"/>
      <c r="D69" s="13"/>
      <c r="E69" s="13"/>
      <c r="F69" s="13"/>
      <c r="G69" s="13"/>
      <c r="H69" s="13"/>
      <c r="I69" s="13"/>
      <c r="J69" s="13"/>
      <c r="K69" s="13"/>
      <c r="L69" s="13"/>
      <c r="M69" s="11"/>
      <c r="N69" s="11"/>
      <c r="O69" s="38"/>
      <c r="P69" s="38"/>
      <c r="Q69" s="38"/>
      <c r="R69" s="38"/>
      <c r="S69" s="38"/>
      <c r="T69" s="38"/>
      <c r="U69" s="38"/>
      <c r="V69" s="38"/>
      <c r="W69" s="38"/>
      <c r="X69" s="38"/>
      <c r="Y69" s="38"/>
      <c r="Z69" s="11"/>
      <c r="AA69" s="11"/>
      <c r="AB69" s="11"/>
      <c r="AC69" s="11"/>
      <c r="AD69" s="39"/>
      <c r="AE69" s="39"/>
      <c r="AF69" s="39"/>
      <c r="AG69" s="38"/>
      <c r="AH69" s="38"/>
      <c r="AI69" s="38"/>
      <c r="AJ69" s="38"/>
      <c r="AK69" s="38"/>
      <c r="AL69" s="38"/>
      <c r="AM69" s="38"/>
      <c r="AN69" s="38"/>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2"/>
    </row>
    <row r="70" spans="1:64" ht="30.6" customHeight="1" x14ac:dyDescent="0.2">
      <c r="A70" s="6"/>
      <c r="B70" s="13"/>
      <c r="C70" s="13"/>
      <c r="D70" s="13"/>
      <c r="E70" s="13"/>
      <c r="F70" s="13"/>
      <c r="G70" s="13"/>
      <c r="H70" s="13"/>
      <c r="I70" s="13"/>
      <c r="J70" s="13"/>
      <c r="K70" s="13"/>
      <c r="L70" s="13"/>
      <c r="M70" s="11"/>
      <c r="N70" s="11"/>
      <c r="O70" s="38"/>
      <c r="P70" s="38"/>
      <c r="Q70" s="38"/>
      <c r="R70" s="38"/>
      <c r="S70" s="38"/>
      <c r="T70" s="38"/>
      <c r="U70" s="38"/>
      <c r="V70" s="38"/>
      <c r="W70" s="38"/>
      <c r="X70" s="38"/>
      <c r="Y70" s="38"/>
      <c r="Z70" s="11"/>
      <c r="AA70" s="11"/>
      <c r="AB70" s="11"/>
      <c r="AC70" s="11"/>
      <c r="AD70" s="39"/>
      <c r="AE70" s="39"/>
      <c r="AF70" s="39"/>
      <c r="AG70" s="38"/>
      <c r="AH70" s="38"/>
      <c r="AI70" s="38"/>
      <c r="AJ70" s="38"/>
      <c r="AK70" s="38"/>
      <c r="AL70" s="38"/>
      <c r="AM70" s="38"/>
      <c r="AN70" s="38"/>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2"/>
    </row>
    <row r="71" spans="1:64" ht="15" customHeight="1" x14ac:dyDescent="0.2">
      <c r="A71" s="6"/>
      <c r="B71" s="13"/>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2"/>
    </row>
    <row r="72" spans="1:64" ht="15" customHeight="1" x14ac:dyDescent="0.2">
      <c r="A72" s="6"/>
      <c r="B72" s="13"/>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2"/>
    </row>
    <row r="73" spans="1:64" ht="15" customHeight="1" x14ac:dyDescent="0.2">
      <c r="A73" s="6"/>
      <c r="B73" s="13"/>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1"/>
      <c r="BK73" s="11"/>
      <c r="BL73" s="12"/>
    </row>
    <row r="74" spans="1:64" ht="15" customHeight="1" x14ac:dyDescent="0.2">
      <c r="A74" s="6"/>
      <c r="B74" s="13"/>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2"/>
    </row>
    <row r="75" spans="1:64" ht="15" customHeight="1" x14ac:dyDescent="0.2">
      <c r="A75" s="6"/>
      <c r="B75" s="13"/>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2"/>
    </row>
    <row r="76" spans="1:64" ht="15" customHeight="1" x14ac:dyDescent="0.2">
      <c r="A76" s="6"/>
      <c r="B76" s="13"/>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2"/>
    </row>
    <row r="77" spans="1:64" ht="30" customHeight="1" x14ac:dyDescent="0.2">
      <c r="A77" s="6"/>
      <c r="B77" s="25" t="s">
        <v>110</v>
      </c>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05" t="s">
        <v>180</v>
      </c>
      <c r="AI77" s="106"/>
      <c r="AJ77" s="106"/>
      <c r="AK77" s="106"/>
      <c r="AL77" s="106"/>
      <c r="AM77" s="106"/>
      <c r="AN77" s="106"/>
      <c r="AO77" s="106"/>
      <c r="AP77" s="106"/>
      <c r="AQ77" s="106"/>
      <c r="AR77" s="106"/>
      <c r="AS77" s="106"/>
      <c r="AT77" s="106"/>
      <c r="AU77" s="106"/>
      <c r="AV77" s="106"/>
      <c r="AW77" s="106"/>
      <c r="AX77" s="107"/>
      <c r="AY77" s="11"/>
      <c r="AZ77" s="11"/>
      <c r="BA77" s="11"/>
      <c r="BB77" s="11"/>
      <c r="BC77" s="11"/>
      <c r="BD77" s="11"/>
      <c r="BE77" s="11"/>
      <c r="BF77" s="11"/>
      <c r="BG77" s="11"/>
      <c r="BH77" s="11"/>
      <c r="BI77" s="11"/>
      <c r="BJ77" s="11"/>
      <c r="BK77" s="11"/>
      <c r="BL77" s="12"/>
    </row>
    <row r="78" spans="1:64" ht="30.6" customHeight="1" thickBot="1" x14ac:dyDescent="0.25">
      <c r="A78" s="6"/>
      <c r="G78" s="11"/>
      <c r="H78" s="11"/>
      <c r="I78" s="11"/>
      <c r="J78" s="11"/>
      <c r="K78" s="11"/>
      <c r="L78" s="11"/>
      <c r="M78" s="11"/>
      <c r="N78" s="11"/>
      <c r="O78" s="11"/>
      <c r="P78" s="11"/>
      <c r="Q78" s="11"/>
      <c r="R78" s="11"/>
      <c r="S78" s="11"/>
      <c r="T78" s="11"/>
      <c r="U78" s="13" t="s">
        <v>120</v>
      </c>
      <c r="V78" s="42"/>
      <c r="W78" s="11"/>
      <c r="X78" s="11"/>
      <c r="Y78" s="11"/>
      <c r="Z78" s="11"/>
      <c r="AA78" s="11"/>
      <c r="AB78" s="11"/>
      <c r="AC78" s="11"/>
      <c r="AD78" s="11"/>
      <c r="AE78" s="11"/>
      <c r="AF78" s="11"/>
      <c r="AG78" s="11"/>
      <c r="AH78" s="103" t="s">
        <v>179</v>
      </c>
      <c r="AI78" s="101"/>
      <c r="AJ78" s="101"/>
      <c r="AK78" s="101"/>
      <c r="AL78" s="101"/>
      <c r="AM78" s="101"/>
      <c r="AN78" s="101"/>
      <c r="AO78" s="101"/>
      <c r="AP78" s="101"/>
      <c r="AQ78" s="101"/>
      <c r="AR78" s="101"/>
      <c r="AS78" s="101"/>
      <c r="AT78" s="101"/>
      <c r="AU78" s="101"/>
      <c r="AV78" s="101"/>
      <c r="AW78" s="101" t="str">
        <f>IF(AP80&gt;=245,"OK","NG")</f>
        <v>NG</v>
      </c>
      <c r="AX78" s="104"/>
      <c r="AY78" s="11"/>
      <c r="AZ78" s="11"/>
      <c r="BA78" s="11"/>
      <c r="BB78" s="11"/>
      <c r="BC78" s="11"/>
      <c r="BD78" s="12"/>
    </row>
    <row r="79" spans="1:64" ht="30.6" customHeight="1" thickBot="1" x14ac:dyDescent="0.25">
      <c r="A79" s="6"/>
      <c r="B79" s="229" t="s">
        <v>43</v>
      </c>
      <c r="C79" s="229"/>
      <c r="D79" s="229"/>
      <c r="E79" s="229"/>
      <c r="F79" s="229"/>
      <c r="G79" s="229"/>
      <c r="H79" s="229"/>
      <c r="I79" s="229"/>
      <c r="J79" s="229"/>
      <c r="K79" s="229"/>
      <c r="L79" s="230"/>
      <c r="M79" s="263">
        <v>0.54039999999999999</v>
      </c>
      <c r="N79" s="264"/>
      <c r="O79" s="264"/>
      <c r="P79" s="264"/>
      <c r="Q79" s="265"/>
      <c r="R79" s="11"/>
      <c r="S79" s="11"/>
      <c r="T79" s="11"/>
      <c r="U79" s="11"/>
      <c r="V79" s="232" t="s">
        <v>44</v>
      </c>
      <c r="W79" s="233"/>
      <c r="X79" s="234"/>
      <c r="Y79" s="119"/>
      <c r="Z79" s="120"/>
      <c r="AA79" s="120"/>
      <c r="AB79" s="120"/>
      <c r="AC79" s="120"/>
      <c r="AD79" s="120"/>
      <c r="AE79" s="120"/>
      <c r="AF79" s="121"/>
      <c r="AG79" s="11"/>
      <c r="AH79" s="98" t="s">
        <v>175</v>
      </c>
      <c r="AI79" s="101" t="s">
        <v>178</v>
      </c>
      <c r="AJ79" s="101"/>
      <c r="AK79" s="101"/>
      <c r="AL79" s="101"/>
      <c r="AM79" s="101"/>
      <c r="AN79" s="101"/>
      <c r="AO79" s="11" t="s">
        <v>171</v>
      </c>
      <c r="AP79" s="101">
        <f>ROUNDDOWN(365*Y79,0)</f>
        <v>0</v>
      </c>
      <c r="AQ79" s="101"/>
      <c r="AR79" s="101"/>
      <c r="AS79" s="101"/>
      <c r="AT79" s="12" t="s">
        <v>172</v>
      </c>
      <c r="AU79" s="13" t="s">
        <v>177</v>
      </c>
      <c r="AV79" s="11"/>
      <c r="AW79" s="11"/>
      <c r="AX79" s="97"/>
      <c r="AY79" s="11"/>
      <c r="AZ79" s="11"/>
      <c r="BA79" s="11"/>
      <c r="BB79" s="11"/>
      <c r="BC79" s="11"/>
      <c r="BD79" s="12"/>
    </row>
    <row r="80" spans="1:64" ht="30.6" customHeight="1" thickBot="1" x14ac:dyDescent="0.25">
      <c r="A80" s="6"/>
      <c r="B80" s="231" t="s">
        <v>111</v>
      </c>
      <c r="C80" s="231"/>
      <c r="D80" s="231"/>
      <c r="E80" s="231"/>
      <c r="F80" s="231"/>
      <c r="G80" s="231"/>
      <c r="H80" s="231"/>
      <c r="I80" s="231"/>
      <c r="J80" s="231"/>
      <c r="K80" s="231"/>
      <c r="L80" s="105"/>
      <c r="M80" s="114" t="s">
        <v>45</v>
      </c>
      <c r="N80" s="115"/>
      <c r="O80" s="260"/>
      <c r="P80" s="261"/>
      <c r="Q80" s="262"/>
      <c r="R80" s="11"/>
      <c r="S80" s="11"/>
      <c r="T80" s="11"/>
      <c r="U80" s="11"/>
      <c r="V80" s="235"/>
      <c r="W80" s="236"/>
      <c r="X80" s="237"/>
      <c r="Y80" s="122"/>
      <c r="Z80" s="123"/>
      <c r="AA80" s="123"/>
      <c r="AB80" s="123"/>
      <c r="AC80" s="123"/>
      <c r="AD80" s="123"/>
      <c r="AE80" s="123"/>
      <c r="AF80" s="124"/>
      <c r="AG80" s="11"/>
      <c r="AH80" s="99" t="s">
        <v>173</v>
      </c>
      <c r="AI80" s="102" t="s">
        <v>174</v>
      </c>
      <c r="AJ80" s="102"/>
      <c r="AK80" s="102"/>
      <c r="AL80" s="102"/>
      <c r="AM80" s="102"/>
      <c r="AN80" s="102"/>
      <c r="AO80" s="46" t="s">
        <v>171</v>
      </c>
      <c r="AP80" s="168">
        <f>ROUNDDOWN(AP79*1.4,0)</f>
        <v>0</v>
      </c>
      <c r="AQ80" s="168"/>
      <c r="AR80" s="168"/>
      <c r="AS80" s="168"/>
      <c r="AT80" s="46" t="s">
        <v>172</v>
      </c>
      <c r="AU80" s="32" t="s">
        <v>177</v>
      </c>
      <c r="AV80" s="46"/>
      <c r="AW80" s="46"/>
      <c r="AX80" s="100"/>
      <c r="AY80" s="11"/>
      <c r="AZ80" s="11"/>
      <c r="BA80" s="11"/>
      <c r="BB80" s="11"/>
      <c r="BC80" s="11"/>
      <c r="BD80" s="12"/>
    </row>
    <row r="81" spans="1:64" ht="30.6" customHeight="1" x14ac:dyDescent="0.2">
      <c r="A81" s="6"/>
      <c r="B81" s="13"/>
      <c r="C81" s="13"/>
      <c r="D81" s="13"/>
      <c r="E81" s="13"/>
      <c r="F81" s="13"/>
      <c r="G81" s="13"/>
      <c r="H81" s="13"/>
      <c r="I81" s="13"/>
      <c r="J81" s="13"/>
      <c r="K81" s="13"/>
      <c r="L81" s="13"/>
      <c r="M81" s="11"/>
      <c r="N81" s="11"/>
      <c r="O81" s="38"/>
      <c r="P81" s="38"/>
      <c r="Q81" s="38"/>
      <c r="R81" s="38"/>
      <c r="S81" s="38"/>
      <c r="T81" s="38"/>
      <c r="U81" s="38"/>
      <c r="V81" s="38"/>
      <c r="W81" s="38"/>
      <c r="X81" s="38"/>
      <c r="Y81" s="38"/>
      <c r="Z81" s="11"/>
      <c r="AA81" s="11"/>
      <c r="AB81" s="11"/>
      <c r="AC81" s="11"/>
      <c r="AD81" s="39"/>
      <c r="AE81" s="39"/>
      <c r="AF81" s="39"/>
      <c r="AG81" s="38"/>
      <c r="AH81" s="38"/>
      <c r="AI81" s="38"/>
      <c r="AJ81" s="38"/>
      <c r="AK81" s="13"/>
      <c r="AL81" s="38"/>
      <c r="AN81" s="38"/>
      <c r="AO81" s="11"/>
      <c r="AQ81" s="11"/>
      <c r="AR81" s="11"/>
      <c r="AS81" s="11"/>
      <c r="AT81" s="11"/>
      <c r="AU81" s="11"/>
      <c r="AV81" s="11"/>
      <c r="AW81" s="11"/>
      <c r="AX81" s="11"/>
      <c r="AY81" s="11"/>
      <c r="AZ81" s="11"/>
      <c r="BA81" s="11"/>
      <c r="BB81" s="11"/>
      <c r="BC81" s="11"/>
      <c r="BD81" s="11"/>
      <c r="BE81" s="11"/>
      <c r="BF81" s="11"/>
      <c r="BG81" s="11"/>
      <c r="BH81" s="11"/>
      <c r="BI81" s="11"/>
      <c r="BJ81" s="11"/>
      <c r="BK81" s="11"/>
      <c r="BL81" s="12"/>
    </row>
    <row r="82" spans="1:64" ht="30.6" customHeight="1" x14ac:dyDescent="0.2">
      <c r="A82" s="6"/>
      <c r="B82" s="13"/>
      <c r="C82" s="13"/>
      <c r="D82" s="13"/>
      <c r="E82" s="13"/>
      <c r="F82" s="13"/>
      <c r="G82" s="13"/>
      <c r="H82" s="13"/>
      <c r="I82" s="13"/>
      <c r="J82" s="13"/>
      <c r="K82" s="13"/>
      <c r="L82" s="13"/>
      <c r="M82" s="11"/>
      <c r="N82" s="11"/>
      <c r="O82" s="38"/>
      <c r="P82" s="38"/>
      <c r="Q82" s="38"/>
      <c r="R82" s="38"/>
      <c r="S82" s="38"/>
      <c r="T82" s="38"/>
      <c r="U82" s="38"/>
      <c r="V82" s="38"/>
      <c r="W82" s="38"/>
      <c r="X82" s="38"/>
      <c r="Y82" s="38"/>
      <c r="Z82" s="11"/>
      <c r="AA82" s="11"/>
      <c r="AB82" s="11"/>
      <c r="AC82" s="11"/>
      <c r="AD82" s="39"/>
      <c r="AE82" s="39"/>
      <c r="AF82" s="39"/>
      <c r="AG82" s="38"/>
      <c r="AH82" s="38"/>
      <c r="AI82" s="38"/>
      <c r="AJ82" s="38"/>
      <c r="AK82" s="38"/>
      <c r="AL82" s="38"/>
      <c r="AM82" s="38"/>
      <c r="AN82" s="38"/>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2"/>
    </row>
    <row r="83" spans="1:64" ht="30.6" customHeight="1" x14ac:dyDescent="0.2">
      <c r="A83" s="6"/>
      <c r="B83" s="13"/>
      <c r="C83" s="13"/>
      <c r="D83" s="13"/>
      <c r="E83" s="13"/>
      <c r="F83" s="13"/>
      <c r="G83" s="13"/>
      <c r="H83" s="13"/>
      <c r="I83" s="13"/>
      <c r="J83" s="13"/>
      <c r="K83" s="13"/>
      <c r="L83" s="13"/>
      <c r="M83" s="11"/>
      <c r="N83" s="11"/>
      <c r="O83" s="38"/>
      <c r="P83" s="38"/>
      <c r="Q83" s="38"/>
      <c r="R83" s="38"/>
      <c r="S83" s="38"/>
      <c r="T83" s="38"/>
      <c r="U83" s="38"/>
      <c r="V83" s="38"/>
      <c r="W83" s="38"/>
      <c r="X83" s="38"/>
      <c r="Y83" s="38"/>
      <c r="Z83" s="11"/>
      <c r="AA83" s="11"/>
      <c r="AB83" s="11"/>
      <c r="AC83" s="11"/>
      <c r="AD83" s="39"/>
      <c r="AE83" s="39"/>
      <c r="AF83" s="39"/>
      <c r="AG83" s="38"/>
      <c r="AH83" s="38"/>
      <c r="AI83" s="38"/>
      <c r="AJ83" s="38"/>
      <c r="AK83" s="38"/>
      <c r="AL83" s="38"/>
      <c r="AM83" s="38"/>
      <c r="AN83" s="38"/>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2"/>
    </row>
    <row r="84" spans="1:64" ht="30.6" customHeight="1" x14ac:dyDescent="0.2">
      <c r="A84" s="6"/>
      <c r="B84" s="13"/>
      <c r="C84" s="13"/>
      <c r="D84" s="13"/>
      <c r="E84" s="13"/>
      <c r="F84" s="13"/>
      <c r="G84" s="13"/>
      <c r="H84" s="13"/>
      <c r="I84" s="13"/>
      <c r="J84" s="13"/>
      <c r="K84" s="13"/>
      <c r="L84" s="13"/>
      <c r="M84" s="11"/>
      <c r="N84" s="11"/>
      <c r="O84" s="38"/>
      <c r="P84" s="38"/>
      <c r="Q84" s="38"/>
      <c r="R84" s="38"/>
      <c r="S84" s="38"/>
      <c r="T84" s="38"/>
      <c r="U84" s="38"/>
      <c r="V84" s="38"/>
      <c r="W84" s="38"/>
      <c r="X84" s="38"/>
      <c r="Y84" s="38"/>
      <c r="Z84" s="11"/>
      <c r="AA84" s="11"/>
      <c r="AB84" s="11"/>
      <c r="AC84" s="11"/>
      <c r="AD84" s="39"/>
      <c r="AE84" s="39"/>
      <c r="AF84" s="39"/>
      <c r="AG84" s="38"/>
      <c r="AH84" s="38"/>
      <c r="AI84" s="38"/>
      <c r="AJ84" s="38"/>
      <c r="AK84" s="38"/>
      <c r="AL84" s="38"/>
      <c r="AM84" s="38"/>
      <c r="AN84" s="38"/>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2"/>
    </row>
    <row r="85" spans="1:64" ht="30.6" customHeight="1" x14ac:dyDescent="0.2">
      <c r="A85" s="6"/>
      <c r="B85" s="13"/>
      <c r="C85" s="13"/>
      <c r="D85" s="13"/>
      <c r="E85" s="13"/>
      <c r="F85" s="13"/>
      <c r="G85" s="13"/>
      <c r="H85" s="13"/>
      <c r="I85" s="13"/>
      <c r="J85" s="13"/>
      <c r="K85" s="13"/>
      <c r="L85" s="13"/>
      <c r="M85" s="11"/>
      <c r="N85" s="11"/>
      <c r="O85" s="38"/>
      <c r="P85" s="38"/>
      <c r="Q85" s="38"/>
      <c r="R85" s="38"/>
      <c r="S85" s="38"/>
      <c r="T85" s="38"/>
      <c r="U85" s="38"/>
      <c r="V85" s="38"/>
      <c r="W85" s="38"/>
      <c r="X85" s="38"/>
      <c r="Y85" s="38"/>
      <c r="Z85" s="11"/>
      <c r="AA85" s="11"/>
      <c r="AB85" s="11"/>
      <c r="AC85" s="11"/>
      <c r="AD85" s="39"/>
      <c r="AE85" s="39"/>
      <c r="AF85" s="39"/>
      <c r="AG85" s="38"/>
      <c r="AH85" s="38"/>
      <c r="AI85" s="38"/>
      <c r="AJ85" s="38"/>
      <c r="AK85" s="38"/>
      <c r="AL85" s="38"/>
      <c r="AM85" s="38"/>
      <c r="AN85" s="38"/>
      <c r="AO85" s="11"/>
      <c r="AP85" s="11"/>
      <c r="AQ85" s="11"/>
      <c r="AR85" s="11"/>
      <c r="AS85" s="11"/>
      <c r="AT85" s="11"/>
      <c r="AU85" s="11"/>
      <c r="AV85" s="11"/>
      <c r="AW85" s="11"/>
      <c r="AX85" s="11"/>
      <c r="AY85" s="11"/>
      <c r="AZ85" s="11"/>
      <c r="BA85" s="11"/>
      <c r="BB85" s="11"/>
      <c r="BC85" s="11"/>
      <c r="BD85" s="11"/>
      <c r="BE85" s="11"/>
      <c r="BF85" s="11"/>
      <c r="BG85" s="11"/>
      <c r="BH85" s="11"/>
      <c r="BI85" s="11"/>
      <c r="BJ85" s="11"/>
      <c r="BK85" s="11"/>
      <c r="BL85" s="12"/>
    </row>
    <row r="86" spans="1:64" ht="30" customHeight="1" x14ac:dyDescent="0.2">
      <c r="A86" s="6"/>
      <c r="B86" s="13"/>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B86" s="11"/>
      <c r="BC86" s="11"/>
      <c r="BD86" s="11"/>
      <c r="BE86" s="11"/>
      <c r="BF86" s="11"/>
      <c r="BG86" s="11"/>
      <c r="BH86" s="11"/>
      <c r="BI86" s="11"/>
      <c r="BJ86" s="11"/>
      <c r="BK86" s="11"/>
      <c r="BL86" s="12"/>
    </row>
    <row r="87" spans="1:64" ht="30.6" customHeight="1" x14ac:dyDescent="0.2">
      <c r="A87" s="6"/>
      <c r="B87" s="25" t="s">
        <v>121</v>
      </c>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B87" s="11"/>
      <c r="BC87" s="11"/>
      <c r="BD87" s="11"/>
      <c r="BE87" s="11"/>
      <c r="BF87" s="11"/>
      <c r="BG87" s="11"/>
      <c r="BH87" s="11"/>
      <c r="BI87" s="11"/>
      <c r="BJ87" s="11"/>
      <c r="BK87" s="11"/>
      <c r="BL87" s="12"/>
    </row>
    <row r="88" spans="1:64" ht="60.6" customHeight="1" x14ac:dyDescent="0.2">
      <c r="A88" s="6"/>
      <c r="B88" s="177" t="s">
        <v>112</v>
      </c>
      <c r="C88" s="117"/>
      <c r="D88" s="117"/>
      <c r="E88" s="117"/>
      <c r="F88" s="118"/>
      <c r="G88" s="176" t="s">
        <v>124</v>
      </c>
      <c r="H88" s="161"/>
      <c r="I88" s="161"/>
      <c r="J88" s="161"/>
      <c r="K88" s="161"/>
      <c r="L88" s="161"/>
      <c r="M88" s="176" t="s">
        <v>155</v>
      </c>
      <c r="N88" s="176"/>
      <c r="O88" s="176"/>
      <c r="P88" s="176"/>
      <c r="Q88" s="116" t="s">
        <v>125</v>
      </c>
      <c r="R88" s="163"/>
      <c r="S88" s="163"/>
      <c r="T88" s="163"/>
      <c r="U88" s="163"/>
      <c r="V88" s="209"/>
      <c r="W88" s="163" t="s">
        <v>168</v>
      </c>
      <c r="X88" s="163"/>
      <c r="Y88" s="163"/>
      <c r="Z88" s="164"/>
      <c r="AA88" s="116" t="s">
        <v>126</v>
      </c>
      <c r="AB88" s="163"/>
      <c r="AC88" s="163"/>
      <c r="AD88" s="163"/>
      <c r="AE88" s="163"/>
      <c r="AF88" s="164"/>
      <c r="AG88" s="161" t="s">
        <v>25</v>
      </c>
      <c r="AH88" s="161"/>
      <c r="AI88" s="161"/>
      <c r="AJ88" s="161"/>
      <c r="AK88" s="116" t="s">
        <v>127</v>
      </c>
      <c r="AL88" s="163"/>
      <c r="AM88" s="163"/>
      <c r="AN88" s="163"/>
      <c r="AO88" s="176" t="s">
        <v>169</v>
      </c>
      <c r="AP88" s="176"/>
      <c r="AQ88" s="176"/>
      <c r="AR88" s="176"/>
      <c r="AS88" s="176"/>
      <c r="AT88" s="176"/>
      <c r="AU88" s="176"/>
      <c r="AV88" s="176"/>
      <c r="AW88" s="176"/>
      <c r="AX88" s="1"/>
      <c r="AY88" s="1"/>
      <c r="AZ88" s="1"/>
      <c r="BA88" s="12"/>
    </row>
    <row r="89" spans="1:64" ht="34.950000000000003" customHeight="1" x14ac:dyDescent="0.2">
      <c r="A89" s="6"/>
      <c r="B89" s="194" t="s">
        <v>122</v>
      </c>
      <c r="C89" s="195"/>
      <c r="D89" s="196"/>
      <c r="E89" s="200" t="s">
        <v>23</v>
      </c>
      <c r="F89" s="201"/>
      <c r="G89" s="215" t="s">
        <v>29</v>
      </c>
      <c r="H89" s="216"/>
      <c r="I89" s="257">
        <f>$P$28</f>
        <v>0</v>
      </c>
      <c r="J89" s="258"/>
      <c r="K89" s="258"/>
      <c r="L89" s="259"/>
      <c r="M89" s="202" t="s">
        <v>46</v>
      </c>
      <c r="N89" s="202"/>
      <c r="O89" s="159">
        <f t="shared" ref="O89:O94" si="2">AN62</f>
        <v>360</v>
      </c>
      <c r="P89" s="159"/>
      <c r="Q89" s="214" t="s">
        <v>52</v>
      </c>
      <c r="R89" s="214"/>
      <c r="S89" s="149">
        <f>ROUND(O89/60,0)</f>
        <v>6</v>
      </c>
      <c r="T89" s="150"/>
      <c r="U89" s="150"/>
      <c r="V89" s="151"/>
      <c r="W89" s="137">
        <f>I89*S89</f>
        <v>0</v>
      </c>
      <c r="X89" s="137"/>
      <c r="Y89" s="137"/>
      <c r="Z89" s="138"/>
      <c r="AA89" s="140">
        <f>W89+W90</f>
        <v>0</v>
      </c>
      <c r="AB89" s="141"/>
      <c r="AC89" s="141"/>
      <c r="AD89" s="141"/>
      <c r="AE89" s="141"/>
      <c r="AF89" s="142"/>
      <c r="AG89" s="162">
        <v>365</v>
      </c>
      <c r="AH89" s="162"/>
      <c r="AI89" s="162"/>
      <c r="AJ89" s="162"/>
      <c r="AK89" s="294">
        <f>Y79</f>
        <v>0</v>
      </c>
      <c r="AL89" s="295"/>
      <c r="AM89" s="295"/>
      <c r="AN89" s="295"/>
      <c r="AO89" s="139" t="s">
        <v>131</v>
      </c>
      <c r="AP89" s="139"/>
      <c r="AQ89" s="300">
        <f>ROUNDUP((AA89+AA91+AA93)*AG89*AK89,0)</f>
        <v>0</v>
      </c>
      <c r="AR89" s="300"/>
      <c r="AS89" s="300"/>
      <c r="AT89" s="300"/>
      <c r="AU89" s="300"/>
      <c r="AV89" s="300"/>
      <c r="AW89" s="300"/>
      <c r="AX89" s="19"/>
      <c r="AY89" s="19"/>
      <c r="AZ89" s="19"/>
      <c r="BA89" s="12"/>
    </row>
    <row r="90" spans="1:64" ht="34.950000000000003" customHeight="1" x14ac:dyDescent="0.2">
      <c r="A90" s="6"/>
      <c r="B90" s="197"/>
      <c r="C90" s="198"/>
      <c r="D90" s="199"/>
      <c r="E90" s="200" t="s">
        <v>24</v>
      </c>
      <c r="F90" s="201"/>
      <c r="G90" s="215" t="s">
        <v>30</v>
      </c>
      <c r="H90" s="216"/>
      <c r="I90" s="257">
        <f>$P$29</f>
        <v>0</v>
      </c>
      <c r="J90" s="258"/>
      <c r="K90" s="258"/>
      <c r="L90" s="259"/>
      <c r="M90" s="238" t="s">
        <v>47</v>
      </c>
      <c r="N90" s="238"/>
      <c r="O90" s="153">
        <f t="shared" si="2"/>
        <v>42</v>
      </c>
      <c r="P90" s="153"/>
      <c r="Q90" s="214" t="s">
        <v>53</v>
      </c>
      <c r="R90" s="214"/>
      <c r="S90" s="128">
        <f>ROUNDUP(O90,-1)</f>
        <v>50</v>
      </c>
      <c r="T90" s="129"/>
      <c r="U90" s="129"/>
      <c r="V90" s="152"/>
      <c r="W90" s="137">
        <f t="shared" ref="W90:W94" si="3">I90*S90</f>
        <v>0</v>
      </c>
      <c r="X90" s="137"/>
      <c r="Y90" s="137"/>
      <c r="Z90" s="138"/>
      <c r="AA90" s="143"/>
      <c r="AB90" s="144"/>
      <c r="AC90" s="144"/>
      <c r="AD90" s="144"/>
      <c r="AE90" s="144"/>
      <c r="AF90" s="145"/>
      <c r="AG90" s="162"/>
      <c r="AH90" s="162"/>
      <c r="AI90" s="162"/>
      <c r="AJ90" s="162"/>
      <c r="AK90" s="296"/>
      <c r="AL90" s="297"/>
      <c r="AM90" s="297"/>
      <c r="AN90" s="297"/>
      <c r="AO90" s="139"/>
      <c r="AP90" s="139"/>
      <c r="AQ90" s="300"/>
      <c r="AR90" s="300"/>
      <c r="AS90" s="300"/>
      <c r="AT90" s="300"/>
      <c r="AU90" s="300"/>
      <c r="AV90" s="300"/>
      <c r="AW90" s="300"/>
      <c r="AX90" s="19"/>
      <c r="AY90" s="19"/>
      <c r="AZ90" s="19"/>
      <c r="BA90" s="12"/>
    </row>
    <row r="91" spans="1:64" ht="34.950000000000003" customHeight="1" x14ac:dyDescent="0.2">
      <c r="A91" s="6"/>
      <c r="B91" s="194" t="s">
        <v>107</v>
      </c>
      <c r="C91" s="195"/>
      <c r="D91" s="196"/>
      <c r="E91" s="200" t="s">
        <v>23</v>
      </c>
      <c r="F91" s="201"/>
      <c r="G91" s="215" t="s">
        <v>29</v>
      </c>
      <c r="H91" s="216"/>
      <c r="I91" s="257">
        <f>$P$28</f>
        <v>0</v>
      </c>
      <c r="J91" s="258"/>
      <c r="K91" s="258"/>
      <c r="L91" s="259"/>
      <c r="M91" s="202" t="s">
        <v>48</v>
      </c>
      <c r="N91" s="202"/>
      <c r="O91" s="159">
        <f t="shared" si="2"/>
        <v>385</v>
      </c>
      <c r="P91" s="159"/>
      <c r="Q91" s="214" t="s">
        <v>54</v>
      </c>
      <c r="R91" s="214"/>
      <c r="S91" s="149">
        <f>ROUND(O91/60,0)</f>
        <v>6</v>
      </c>
      <c r="T91" s="150"/>
      <c r="U91" s="150"/>
      <c r="V91" s="151"/>
      <c r="W91" s="137">
        <f t="shared" si="3"/>
        <v>0</v>
      </c>
      <c r="X91" s="137"/>
      <c r="Y91" s="137"/>
      <c r="Z91" s="138"/>
      <c r="AA91" s="140">
        <f t="shared" ref="AA91" si="4">W91+W92</f>
        <v>0</v>
      </c>
      <c r="AB91" s="141"/>
      <c r="AC91" s="141"/>
      <c r="AD91" s="141"/>
      <c r="AE91" s="141"/>
      <c r="AF91" s="142"/>
      <c r="AG91" s="162"/>
      <c r="AH91" s="162"/>
      <c r="AI91" s="162"/>
      <c r="AJ91" s="162"/>
      <c r="AK91" s="296"/>
      <c r="AL91" s="297"/>
      <c r="AM91" s="297"/>
      <c r="AN91" s="297"/>
      <c r="AO91" s="139"/>
      <c r="AP91" s="139"/>
      <c r="AQ91" s="300"/>
      <c r="AR91" s="300"/>
      <c r="AS91" s="300"/>
      <c r="AT91" s="300"/>
      <c r="AU91" s="300"/>
      <c r="AV91" s="300"/>
      <c r="AW91" s="300"/>
      <c r="AX91" s="19"/>
      <c r="AY91" s="19"/>
      <c r="AZ91" s="19"/>
      <c r="BA91" s="12"/>
    </row>
    <row r="92" spans="1:64" ht="34.950000000000003" customHeight="1" x14ac:dyDescent="0.2">
      <c r="A92" s="6"/>
      <c r="B92" s="197"/>
      <c r="C92" s="198"/>
      <c r="D92" s="199"/>
      <c r="E92" s="200" t="s">
        <v>24</v>
      </c>
      <c r="F92" s="201"/>
      <c r="G92" s="215" t="s">
        <v>30</v>
      </c>
      <c r="H92" s="216"/>
      <c r="I92" s="257">
        <f>$P$29</f>
        <v>0</v>
      </c>
      <c r="J92" s="258"/>
      <c r="K92" s="258"/>
      <c r="L92" s="259"/>
      <c r="M92" s="238" t="s">
        <v>49</v>
      </c>
      <c r="N92" s="238"/>
      <c r="O92" s="153">
        <f t="shared" si="2"/>
        <v>46.3</v>
      </c>
      <c r="P92" s="153"/>
      <c r="Q92" s="214" t="s">
        <v>55</v>
      </c>
      <c r="R92" s="214"/>
      <c r="S92" s="128">
        <f>ROUNDUP(O92,-1)</f>
        <v>50</v>
      </c>
      <c r="T92" s="129"/>
      <c r="U92" s="129"/>
      <c r="V92" s="152"/>
      <c r="W92" s="137">
        <f t="shared" si="3"/>
        <v>0</v>
      </c>
      <c r="X92" s="137"/>
      <c r="Y92" s="137"/>
      <c r="Z92" s="138"/>
      <c r="AA92" s="143"/>
      <c r="AB92" s="144"/>
      <c r="AC92" s="144"/>
      <c r="AD92" s="144"/>
      <c r="AE92" s="144"/>
      <c r="AF92" s="145"/>
      <c r="AG92" s="162"/>
      <c r="AH92" s="162"/>
      <c r="AI92" s="162"/>
      <c r="AJ92" s="162"/>
      <c r="AK92" s="296"/>
      <c r="AL92" s="297"/>
      <c r="AM92" s="297"/>
      <c r="AN92" s="297"/>
      <c r="AO92" s="139"/>
      <c r="AP92" s="139"/>
      <c r="AQ92" s="300"/>
      <c r="AR92" s="300"/>
      <c r="AS92" s="300"/>
      <c r="AT92" s="300"/>
      <c r="AU92" s="300"/>
      <c r="AV92" s="300"/>
      <c r="AW92" s="300"/>
      <c r="AX92" s="19"/>
      <c r="AY92" s="19"/>
      <c r="AZ92" s="19"/>
      <c r="BA92" s="12"/>
    </row>
    <row r="93" spans="1:64" ht="34.950000000000003" customHeight="1" x14ac:dyDescent="0.2">
      <c r="A93" s="6"/>
      <c r="B93" s="194" t="s">
        <v>123</v>
      </c>
      <c r="C93" s="195"/>
      <c r="D93" s="196"/>
      <c r="E93" s="200" t="s">
        <v>23</v>
      </c>
      <c r="F93" s="201"/>
      <c r="G93" s="215" t="s">
        <v>29</v>
      </c>
      <c r="H93" s="216"/>
      <c r="I93" s="257">
        <f>$P$28</f>
        <v>0</v>
      </c>
      <c r="J93" s="258"/>
      <c r="K93" s="258"/>
      <c r="L93" s="259"/>
      <c r="M93" s="202" t="s">
        <v>50</v>
      </c>
      <c r="N93" s="202"/>
      <c r="O93" s="159">
        <f t="shared" si="2"/>
        <v>360</v>
      </c>
      <c r="P93" s="159"/>
      <c r="Q93" s="214" t="s">
        <v>56</v>
      </c>
      <c r="R93" s="214"/>
      <c r="S93" s="149">
        <f>ROUND(O93/60,0)</f>
        <v>6</v>
      </c>
      <c r="T93" s="150"/>
      <c r="U93" s="150"/>
      <c r="V93" s="151"/>
      <c r="W93" s="137">
        <f t="shared" si="3"/>
        <v>0</v>
      </c>
      <c r="X93" s="137"/>
      <c r="Y93" s="137"/>
      <c r="Z93" s="138"/>
      <c r="AA93" s="140">
        <f t="shared" ref="AA93" si="5">W93+W94</f>
        <v>0</v>
      </c>
      <c r="AB93" s="141"/>
      <c r="AC93" s="141"/>
      <c r="AD93" s="141"/>
      <c r="AE93" s="141"/>
      <c r="AF93" s="142"/>
      <c r="AG93" s="162"/>
      <c r="AH93" s="162"/>
      <c r="AI93" s="162"/>
      <c r="AJ93" s="162"/>
      <c r="AK93" s="296"/>
      <c r="AL93" s="297"/>
      <c r="AM93" s="297"/>
      <c r="AN93" s="297"/>
      <c r="AO93" s="139"/>
      <c r="AP93" s="139"/>
      <c r="AQ93" s="300"/>
      <c r="AR93" s="300"/>
      <c r="AS93" s="300"/>
      <c r="AT93" s="300"/>
      <c r="AU93" s="300"/>
      <c r="AV93" s="300"/>
      <c r="AW93" s="300"/>
      <c r="AX93" s="19"/>
      <c r="AY93" s="19"/>
      <c r="AZ93" s="19"/>
      <c r="BA93" s="12"/>
    </row>
    <row r="94" spans="1:64" ht="34.950000000000003" customHeight="1" x14ac:dyDescent="0.2">
      <c r="A94" s="6"/>
      <c r="B94" s="197"/>
      <c r="C94" s="198"/>
      <c r="D94" s="199"/>
      <c r="E94" s="200" t="s">
        <v>24</v>
      </c>
      <c r="F94" s="201"/>
      <c r="G94" s="215" t="s">
        <v>30</v>
      </c>
      <c r="H94" s="216"/>
      <c r="I94" s="257">
        <f>$P$29</f>
        <v>0</v>
      </c>
      <c r="J94" s="258"/>
      <c r="K94" s="258"/>
      <c r="L94" s="259"/>
      <c r="M94" s="238" t="s">
        <v>51</v>
      </c>
      <c r="N94" s="238"/>
      <c r="O94" s="153">
        <f t="shared" si="2"/>
        <v>42</v>
      </c>
      <c r="P94" s="153"/>
      <c r="Q94" s="214" t="s">
        <v>57</v>
      </c>
      <c r="R94" s="214"/>
      <c r="S94" s="128">
        <f>ROUNDUP(O94,-1)</f>
        <v>50</v>
      </c>
      <c r="T94" s="129"/>
      <c r="U94" s="129"/>
      <c r="V94" s="152"/>
      <c r="W94" s="137">
        <f t="shared" si="3"/>
        <v>0</v>
      </c>
      <c r="X94" s="137"/>
      <c r="Y94" s="137"/>
      <c r="Z94" s="138"/>
      <c r="AA94" s="143"/>
      <c r="AB94" s="144"/>
      <c r="AC94" s="144"/>
      <c r="AD94" s="144"/>
      <c r="AE94" s="144"/>
      <c r="AF94" s="145"/>
      <c r="AG94" s="162"/>
      <c r="AH94" s="162"/>
      <c r="AI94" s="162"/>
      <c r="AJ94" s="162"/>
      <c r="AK94" s="298"/>
      <c r="AL94" s="299"/>
      <c r="AM94" s="299"/>
      <c r="AN94" s="299"/>
      <c r="AO94" s="139"/>
      <c r="AP94" s="139"/>
      <c r="AQ94" s="300"/>
      <c r="AR94" s="300"/>
      <c r="AS94" s="300"/>
      <c r="AT94" s="300"/>
      <c r="AU94" s="300"/>
      <c r="AV94" s="300"/>
      <c r="AW94" s="300"/>
      <c r="AX94" s="19"/>
      <c r="AY94" s="19"/>
      <c r="AZ94" s="19"/>
      <c r="BA94" s="12"/>
    </row>
    <row r="95" spans="1:64" ht="30.6" customHeight="1" x14ac:dyDescent="0.2">
      <c r="A95" s="6"/>
      <c r="B95" s="13"/>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2"/>
    </row>
    <row r="96" spans="1:64" ht="30.6" customHeight="1" x14ac:dyDescent="0.2">
      <c r="A96" s="6"/>
      <c r="B96" s="13"/>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c r="AY96" s="11"/>
      <c r="AZ96" s="11"/>
      <c r="BA96" s="11"/>
      <c r="BB96" s="11"/>
      <c r="BC96" s="11"/>
      <c r="BD96" s="11"/>
      <c r="BE96" s="11"/>
      <c r="BF96" s="11"/>
      <c r="BG96" s="11"/>
      <c r="BH96" s="11"/>
      <c r="BI96" s="11"/>
      <c r="BJ96" s="11"/>
      <c r="BK96" s="11"/>
      <c r="BL96" s="12"/>
    </row>
    <row r="97" spans="1:64" ht="30.6" customHeight="1" x14ac:dyDescent="0.2">
      <c r="A97" s="6"/>
      <c r="B97" s="13"/>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c r="AY97" s="11"/>
      <c r="AZ97" s="11"/>
      <c r="BA97" s="11"/>
      <c r="BB97" s="11"/>
      <c r="BC97" s="11"/>
      <c r="BD97" s="11"/>
      <c r="BE97" s="11"/>
      <c r="BF97" s="11"/>
      <c r="BG97" s="11"/>
      <c r="BH97" s="11"/>
      <c r="BI97" s="11"/>
      <c r="BJ97" s="11"/>
      <c r="BK97" s="11"/>
      <c r="BL97" s="12"/>
    </row>
    <row r="98" spans="1:64" ht="30.6" customHeight="1" x14ac:dyDescent="0.2">
      <c r="A98" s="6"/>
      <c r="B98" s="13"/>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c r="BH98" s="11"/>
      <c r="BI98" s="11"/>
      <c r="BJ98" s="11"/>
      <c r="BK98" s="11"/>
      <c r="BL98" s="12"/>
    </row>
    <row r="99" spans="1:64" ht="30.6" customHeight="1" x14ac:dyDescent="0.2">
      <c r="A99" s="6"/>
      <c r="B99" s="13"/>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c r="AY99" s="11"/>
      <c r="AZ99" s="11"/>
      <c r="BA99" s="11"/>
      <c r="BB99" s="11"/>
      <c r="BC99" s="11"/>
      <c r="BD99" s="11"/>
      <c r="BE99" s="11"/>
      <c r="BF99" s="11"/>
      <c r="BG99" s="11"/>
      <c r="BH99" s="11"/>
      <c r="BI99" s="11"/>
      <c r="BJ99" s="11"/>
      <c r="BK99" s="11"/>
      <c r="BL99" s="12"/>
    </row>
    <row r="100" spans="1:64" ht="30.6" customHeight="1" x14ac:dyDescent="0.2">
      <c r="A100" s="6"/>
      <c r="B100" s="13"/>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2"/>
    </row>
    <row r="101" spans="1:64" ht="30.6" customHeight="1" x14ac:dyDescent="0.2">
      <c r="A101" s="6"/>
      <c r="B101" s="13"/>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2"/>
    </row>
    <row r="102" spans="1:64" ht="16.2" customHeight="1" x14ac:dyDescent="0.2">
      <c r="A102" s="6"/>
      <c r="B102" s="13"/>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c r="AZ102" s="11"/>
      <c r="BA102" s="11"/>
      <c r="BB102" s="11"/>
      <c r="BC102" s="11"/>
      <c r="BD102" s="11"/>
      <c r="BE102" s="11"/>
      <c r="BF102" s="11"/>
      <c r="BG102" s="11"/>
      <c r="BH102" s="11"/>
      <c r="BI102" s="11"/>
      <c r="BJ102" s="11"/>
      <c r="BK102" s="11"/>
      <c r="BL102" s="12"/>
    </row>
    <row r="113" spans="1:64" ht="30.6" customHeight="1" x14ac:dyDescent="0.2">
      <c r="A113" s="13"/>
      <c r="B113" s="13"/>
      <c r="C113" s="11"/>
      <c r="D113" s="11"/>
      <c r="E113" s="11"/>
      <c r="F113" s="11"/>
      <c r="G113" s="11"/>
      <c r="H113" s="11"/>
      <c r="I113" s="11"/>
      <c r="J113" s="18"/>
      <c r="K113" s="18"/>
      <c r="L113" s="18"/>
      <c r="M113" s="20"/>
      <c r="N113" s="20"/>
      <c r="O113" s="20"/>
      <c r="P113" s="20"/>
      <c r="Q113" s="20"/>
      <c r="R113" s="20"/>
      <c r="S113" s="20"/>
      <c r="T113" s="20"/>
      <c r="U113" s="20"/>
      <c r="V113" s="11"/>
      <c r="W113" s="11"/>
      <c r="X113" s="12"/>
      <c r="Y113" s="13"/>
      <c r="Z113" s="11"/>
      <c r="AA113" s="11"/>
      <c r="AB113" s="11"/>
      <c r="AC113" s="19"/>
      <c r="AD113" s="19"/>
      <c r="AE113" s="19"/>
      <c r="AF113" s="19"/>
      <c r="AG113" s="19"/>
      <c r="AH113" s="19"/>
      <c r="AI113" s="21"/>
      <c r="AJ113" s="21"/>
      <c r="AK113" s="21"/>
      <c r="AL113" s="21"/>
      <c r="AM113" s="21"/>
      <c r="AN113" s="21"/>
      <c r="AO113" s="21"/>
      <c r="AP113" s="21"/>
      <c r="AQ113" s="21"/>
      <c r="AR113" s="21"/>
      <c r="AS113" s="21"/>
      <c r="AT113" s="21"/>
      <c r="AU113" s="19"/>
      <c r="AV113" s="18"/>
      <c r="AW113" s="19"/>
      <c r="AX113" s="19"/>
      <c r="AY113" s="19"/>
      <c r="AZ113" s="19"/>
      <c r="BA113" s="19"/>
      <c r="BB113" s="19"/>
      <c r="BC113" s="19"/>
      <c r="BD113" s="19"/>
      <c r="BE113" s="19"/>
      <c r="BF113" s="19"/>
      <c r="BG113" s="19"/>
      <c r="BH113" s="19"/>
      <c r="BI113" s="19"/>
      <c r="BJ113" s="19"/>
      <c r="BK113" s="19"/>
      <c r="BL113" s="12"/>
    </row>
    <row r="114" spans="1:64" ht="14.1" customHeight="1" thickBot="1" x14ac:dyDescent="0.25"/>
    <row r="115" spans="1:64" ht="44.4" customHeight="1" thickBot="1" x14ac:dyDescent="0.25">
      <c r="A115" s="254" t="s">
        <v>128</v>
      </c>
      <c r="B115" s="255"/>
      <c r="C115" s="255"/>
      <c r="D115" s="255"/>
      <c r="E115" s="255"/>
      <c r="F115" s="255"/>
      <c r="G115" s="255"/>
      <c r="H115" s="255"/>
      <c r="I115" s="255"/>
      <c r="J115" s="255"/>
      <c r="K115" s="255"/>
      <c r="L115" s="255"/>
      <c r="M115" s="255"/>
      <c r="N115" s="255"/>
      <c r="O115" s="255"/>
      <c r="P115" s="255"/>
      <c r="Q115" s="255"/>
      <c r="R115" s="255"/>
      <c r="S115" s="255"/>
      <c r="T115" s="255"/>
      <c r="U115" s="255"/>
      <c r="V115" s="255"/>
      <c r="W115" s="255"/>
      <c r="X115" s="255"/>
      <c r="Y115" s="255"/>
      <c r="Z115" s="255"/>
      <c r="AA115" s="255"/>
      <c r="AB115" s="255"/>
      <c r="AC115" s="255"/>
      <c r="AD115" s="255"/>
      <c r="AE115" s="255"/>
      <c r="AF115" s="255"/>
      <c r="AG115" s="255"/>
      <c r="AH115" s="255"/>
      <c r="AI115" s="255"/>
      <c r="AJ115" s="255"/>
      <c r="AK115" s="255"/>
      <c r="AL115" s="255"/>
      <c r="AM115" s="255"/>
      <c r="AN115" s="255"/>
      <c r="AO115" s="255"/>
      <c r="AP115" s="255"/>
      <c r="AQ115" s="255"/>
      <c r="AR115" s="255"/>
      <c r="AS115" s="255"/>
      <c r="AT115" s="255"/>
      <c r="AU115" s="256"/>
    </row>
    <row r="116" spans="1:64" ht="30" customHeight="1" x14ac:dyDescent="0.2"/>
    <row r="117" spans="1:64" ht="49.95" customHeight="1" x14ac:dyDescent="0.2">
      <c r="B117" s="213"/>
      <c r="C117" s="213"/>
      <c r="D117" s="213"/>
      <c r="E117" s="213"/>
      <c r="F117" s="213"/>
      <c r="G117" s="213"/>
      <c r="H117" s="213"/>
      <c r="I117" s="213"/>
      <c r="J117" s="213"/>
      <c r="K117" s="213"/>
      <c r="L117" s="213"/>
      <c r="M117" s="213"/>
      <c r="N117" s="213"/>
      <c r="O117" s="146" t="s">
        <v>79</v>
      </c>
      <c r="P117" s="207"/>
      <c r="Q117" s="207"/>
      <c r="R117" s="207"/>
      <c r="S117" s="207"/>
      <c r="T117" s="207"/>
      <c r="U117" s="207"/>
      <c r="V117" s="208"/>
      <c r="W117" s="146" t="s">
        <v>80</v>
      </c>
      <c r="X117" s="147"/>
      <c r="Y117" s="147"/>
      <c r="Z117" s="147"/>
      <c r="AA117" s="147"/>
      <c r="AB117" s="147"/>
      <c r="AC117" s="148"/>
    </row>
    <row r="118" spans="1:64" ht="49.95" customHeight="1" x14ac:dyDescent="0.2">
      <c r="B118" s="210" t="s">
        <v>77</v>
      </c>
      <c r="C118" s="210"/>
      <c r="D118" s="210"/>
      <c r="E118" s="210"/>
      <c r="F118" s="210"/>
      <c r="G118" s="210"/>
      <c r="H118" s="210"/>
      <c r="I118" s="210"/>
      <c r="J118" s="210"/>
      <c r="K118" s="210"/>
      <c r="L118" s="210"/>
      <c r="M118" s="210"/>
      <c r="N118" s="210"/>
      <c r="O118" s="210" t="s">
        <v>130</v>
      </c>
      <c r="P118" s="210"/>
      <c r="Q118" s="211">
        <f>AB9</f>
        <v>0</v>
      </c>
      <c r="R118" s="212"/>
      <c r="S118" s="212"/>
      <c r="T118" s="212"/>
      <c r="U118" s="212"/>
      <c r="V118" s="212"/>
      <c r="W118" s="43" t="s">
        <v>132</v>
      </c>
      <c r="X118" s="212">
        <f>Q118*5</f>
        <v>0</v>
      </c>
      <c r="Y118" s="212"/>
      <c r="Z118" s="212"/>
      <c r="AA118" s="212"/>
      <c r="AB118" s="212"/>
      <c r="AC118" s="276"/>
    </row>
    <row r="119" spans="1:64" ht="49.95" customHeight="1" thickBot="1" x14ac:dyDescent="0.25">
      <c r="B119" s="210" t="s">
        <v>76</v>
      </c>
      <c r="C119" s="210"/>
      <c r="D119" s="210"/>
      <c r="E119" s="210"/>
      <c r="F119" s="210"/>
      <c r="G119" s="210"/>
      <c r="H119" s="210"/>
      <c r="I119" s="210"/>
      <c r="J119" s="210"/>
      <c r="K119" s="210"/>
      <c r="L119" s="210"/>
      <c r="M119" s="210"/>
      <c r="N119" s="210"/>
      <c r="O119" s="210" t="s">
        <v>131</v>
      </c>
      <c r="P119" s="210"/>
      <c r="Q119" s="211">
        <f>AQ89</f>
        <v>0</v>
      </c>
      <c r="R119" s="212"/>
      <c r="S119" s="212"/>
      <c r="T119" s="212"/>
      <c r="U119" s="212"/>
      <c r="V119" s="212"/>
      <c r="W119" s="44" t="s">
        <v>133</v>
      </c>
      <c r="X119" s="277">
        <f>Q119*5</f>
        <v>0</v>
      </c>
      <c r="Y119" s="277"/>
      <c r="Z119" s="277"/>
      <c r="AA119" s="277"/>
      <c r="AB119" s="277"/>
      <c r="AC119" s="278"/>
      <c r="AD119" s="136" t="s">
        <v>129</v>
      </c>
      <c r="AE119" s="136"/>
      <c r="AF119" s="136"/>
      <c r="AG119" s="136"/>
      <c r="AH119" s="136"/>
      <c r="AI119" s="136"/>
      <c r="AJ119" s="136"/>
      <c r="AK119" s="136"/>
      <c r="AL119" s="136"/>
      <c r="AM119" s="136"/>
      <c r="AN119" s="136"/>
      <c r="AO119" s="136"/>
      <c r="AP119" s="136"/>
      <c r="AQ119" s="136"/>
    </row>
    <row r="120" spans="1:64" ht="55.05" customHeight="1" thickBot="1" x14ac:dyDescent="0.25">
      <c r="B120" s="210" t="s">
        <v>78</v>
      </c>
      <c r="C120" s="210"/>
      <c r="D120" s="210"/>
      <c r="E120" s="210"/>
      <c r="F120" s="210"/>
      <c r="G120" s="210"/>
      <c r="H120" s="210"/>
      <c r="I120" s="210"/>
      <c r="J120" s="210"/>
      <c r="K120" s="210"/>
      <c r="L120" s="210"/>
      <c r="M120" s="210"/>
      <c r="N120" s="210"/>
      <c r="O120" s="205">
        <f>SUM(Q118:V119)</f>
        <v>0</v>
      </c>
      <c r="P120" s="206"/>
      <c r="Q120" s="206"/>
      <c r="R120" s="206"/>
      <c r="S120" s="206"/>
      <c r="T120" s="206"/>
      <c r="U120" s="206"/>
      <c r="V120" s="206"/>
      <c r="W120" s="45" t="s">
        <v>134</v>
      </c>
      <c r="X120" s="279">
        <f>SUM(X118:AC119)</f>
        <v>0</v>
      </c>
      <c r="Y120" s="279"/>
      <c r="Z120" s="279"/>
      <c r="AA120" s="279"/>
      <c r="AB120" s="279"/>
      <c r="AC120" s="280"/>
      <c r="AD120" s="274">
        <v>178585000</v>
      </c>
      <c r="AE120" s="206"/>
      <c r="AF120" s="206"/>
      <c r="AG120" s="206"/>
      <c r="AH120" s="206"/>
      <c r="AI120" s="206"/>
      <c r="AJ120" s="206"/>
      <c r="AK120" s="206"/>
      <c r="AL120" s="206"/>
      <c r="AM120" s="206"/>
      <c r="AN120" s="206"/>
      <c r="AO120" s="206"/>
      <c r="AP120" s="206"/>
      <c r="AQ120" s="275"/>
      <c r="AR120" s="250" t="str">
        <f>IF(X120&lt;=AD120,"ＯＫ","ＮＧ")</f>
        <v>ＯＫ</v>
      </c>
      <c r="AS120" s="250"/>
    </row>
    <row r="121" spans="1:64" ht="30" customHeight="1" x14ac:dyDescent="0.2">
      <c r="AC121" s="251"/>
      <c r="AD121" s="251"/>
      <c r="AE121" s="251"/>
      <c r="AF121" s="251"/>
      <c r="AG121" s="251"/>
      <c r="AH121" s="251"/>
      <c r="AI121" s="251"/>
      <c r="AJ121" s="251"/>
      <c r="AK121" s="251"/>
      <c r="AL121" s="251"/>
      <c r="AM121" s="251"/>
      <c r="AN121" s="251"/>
      <c r="AO121" s="251"/>
      <c r="AP121" s="251"/>
      <c r="AQ121" s="251"/>
      <c r="AR121" s="251"/>
      <c r="AS121" s="251"/>
      <c r="AT121" s="251"/>
      <c r="AU121" s="251"/>
      <c r="AV121" s="251"/>
      <c r="AW121" s="251"/>
      <c r="AX121" s="251"/>
      <c r="AY121" s="251"/>
      <c r="AZ121" s="251"/>
      <c r="BA121" s="251"/>
      <c r="BB121" s="251"/>
      <c r="BC121" s="251"/>
      <c r="BD121" s="251"/>
    </row>
    <row r="122" spans="1:64" ht="30" customHeight="1" x14ac:dyDescent="0.2"/>
    <row r="123" spans="1:64" ht="30" customHeight="1" x14ac:dyDescent="0.2"/>
    <row r="124" spans="1:64" ht="30" customHeight="1" x14ac:dyDescent="0.2"/>
    <row r="125" spans="1:64" ht="30" customHeight="1" x14ac:dyDescent="0.2"/>
    <row r="126" spans="1:64" ht="30" customHeight="1" x14ac:dyDescent="0.2"/>
    <row r="127" spans="1:64" ht="30" customHeight="1" x14ac:dyDescent="0.2"/>
    <row r="128" spans="1:64" ht="30" customHeight="1" x14ac:dyDescent="0.2"/>
    <row r="129" s="2" customFormat="1" ht="30" customHeight="1" x14ac:dyDescent="0.2"/>
    <row r="130" s="2" customFormat="1" ht="30" customHeight="1" x14ac:dyDescent="0.2"/>
    <row r="131" s="2" customFormat="1" ht="30" customHeight="1" x14ac:dyDescent="0.2"/>
    <row r="132" s="2" customFormat="1" ht="30" customHeight="1" x14ac:dyDescent="0.2"/>
    <row r="133" s="2" customFormat="1" ht="30" customHeight="1" x14ac:dyDescent="0.2"/>
    <row r="134" s="2" customFormat="1" ht="30" customHeight="1" x14ac:dyDescent="0.2"/>
    <row r="135" s="2" customFormat="1" ht="30" customHeight="1" x14ac:dyDescent="0.2"/>
    <row r="136" s="2" customFormat="1" ht="30" customHeight="1" x14ac:dyDescent="0.2"/>
    <row r="137" s="2" customFormat="1" ht="30" customHeight="1" x14ac:dyDescent="0.2"/>
    <row r="138" s="2" customFormat="1" ht="30" customHeight="1" x14ac:dyDescent="0.2"/>
  </sheetData>
  <sheetProtection algorithmName="SHA-512" hashValue="yuzC/yuPhyzSy/a1UtMb7yqLbNdAEe2n6DWvfMmPdxhCMWMRtYg67STg7QNLHFwZx6yQMS3fUaQ1fhoTkcdaPg==" saltValue="Kh7USDCGNBJFW3bN837/Vw==" spinCount="100000" sheet="1" objects="1" scenarios="1"/>
  <mergeCells count="285">
    <mergeCell ref="C4:W5"/>
    <mergeCell ref="B1:H1"/>
    <mergeCell ref="AD120:AQ120"/>
    <mergeCell ref="X118:AC118"/>
    <mergeCell ref="X119:AC119"/>
    <mergeCell ref="X120:AC120"/>
    <mergeCell ref="AG4:AW4"/>
    <mergeCell ref="AB4:AF4"/>
    <mergeCell ref="M9:N9"/>
    <mergeCell ref="O9:P9"/>
    <mergeCell ref="B9:L9"/>
    <mergeCell ref="A7:AR7"/>
    <mergeCell ref="AP40:AW40"/>
    <mergeCell ref="AA89:AF90"/>
    <mergeCell ref="AA91:AF92"/>
    <mergeCell ref="AA88:AF88"/>
    <mergeCell ref="AK88:AN88"/>
    <mergeCell ref="AK89:AN94"/>
    <mergeCell ref="AQ89:AW94"/>
    <mergeCell ref="AO88:AW88"/>
    <mergeCell ref="I64:J64"/>
    <mergeCell ref="I65:J65"/>
    <mergeCell ref="I66:J66"/>
    <mergeCell ref="I67:J67"/>
    <mergeCell ref="B2:AX2"/>
    <mergeCell ref="AR120:AS120"/>
    <mergeCell ref="AC121:BD121"/>
    <mergeCell ref="AV46:AW46"/>
    <mergeCell ref="AV47:AW47"/>
    <mergeCell ref="Z9:AA9"/>
    <mergeCell ref="A115:AU115"/>
    <mergeCell ref="AM61:AT61"/>
    <mergeCell ref="I89:L89"/>
    <mergeCell ref="G89:H89"/>
    <mergeCell ref="G90:H90"/>
    <mergeCell ref="I90:L90"/>
    <mergeCell ref="I91:L91"/>
    <mergeCell ref="I92:L92"/>
    <mergeCell ref="I93:L93"/>
    <mergeCell ref="I94:L94"/>
    <mergeCell ref="G91:H91"/>
    <mergeCell ref="G92:H92"/>
    <mergeCell ref="O80:Q80"/>
    <mergeCell ref="M79:Q79"/>
    <mergeCell ref="Q119:V119"/>
    <mergeCell ref="AI40:AO40"/>
    <mergeCell ref="B62:H63"/>
    <mergeCell ref="B64:H65"/>
    <mergeCell ref="AE40:AH40"/>
    <mergeCell ref="AV41:AW41"/>
    <mergeCell ref="AV42:AW42"/>
    <mergeCell ref="AV43:AW43"/>
    <mergeCell ref="AV44:AW44"/>
    <mergeCell ref="AV45:AW45"/>
    <mergeCell ref="AN41:AO41"/>
    <mergeCell ref="AI42:AJ42"/>
    <mergeCell ref="AN42:AO42"/>
    <mergeCell ref="AI43:AJ43"/>
    <mergeCell ref="AN43:AO43"/>
    <mergeCell ref="AI44:AJ44"/>
    <mergeCell ref="AN44:AO44"/>
    <mergeCell ref="AI45:AJ45"/>
    <mergeCell ref="AN45:AO45"/>
    <mergeCell ref="AK43:AM43"/>
    <mergeCell ref="AK44:AM44"/>
    <mergeCell ref="AK45:AM45"/>
    <mergeCell ref="AK41:AM41"/>
    <mergeCell ref="AK42:AM42"/>
    <mergeCell ref="AP44:AQ44"/>
    <mergeCell ref="AP45:AQ45"/>
    <mergeCell ref="AR41:AU41"/>
    <mergeCell ref="AR42:AU42"/>
    <mergeCell ref="AR43:AU43"/>
    <mergeCell ref="Y65:AB65"/>
    <mergeCell ref="AR44:AU44"/>
    <mergeCell ref="AR45:AU45"/>
    <mergeCell ref="AR46:AU46"/>
    <mergeCell ref="AR47:AU47"/>
    <mergeCell ref="AP46:AQ46"/>
    <mergeCell ref="AP47:AQ47"/>
    <mergeCell ref="AI65:AL65"/>
    <mergeCell ref="AE64:AH64"/>
    <mergeCell ref="AK47:AM47"/>
    <mergeCell ref="Y61:AB61"/>
    <mergeCell ref="Y62:AB62"/>
    <mergeCell ref="AN65:AT65"/>
    <mergeCell ref="AN62:AT62"/>
    <mergeCell ref="AE44:AH44"/>
    <mergeCell ref="AE45:AH45"/>
    <mergeCell ref="AE46:AH46"/>
    <mergeCell ref="AN63:AT63"/>
    <mergeCell ref="AC65:AD65"/>
    <mergeCell ref="AC63:AH63"/>
    <mergeCell ref="AI63:AL63"/>
    <mergeCell ref="AI61:AL61"/>
    <mergeCell ref="AI46:AJ46"/>
    <mergeCell ref="AN46:AO46"/>
    <mergeCell ref="AI47:AJ47"/>
    <mergeCell ref="AN47:AO47"/>
    <mergeCell ref="AK46:AM46"/>
    <mergeCell ref="AI62:AL62"/>
    <mergeCell ref="AC64:AD64"/>
    <mergeCell ref="AI64:AL64"/>
    <mergeCell ref="AC46:AD46"/>
    <mergeCell ref="AC62:AH62"/>
    <mergeCell ref="Z40:AD40"/>
    <mergeCell ref="M88:P88"/>
    <mergeCell ref="B79:L79"/>
    <mergeCell ref="B80:L80"/>
    <mergeCell ref="V79:X80"/>
    <mergeCell ref="J43:T43"/>
    <mergeCell ref="U43:V43"/>
    <mergeCell ref="M93:N93"/>
    <mergeCell ref="M94:N94"/>
    <mergeCell ref="O89:P89"/>
    <mergeCell ref="O90:P90"/>
    <mergeCell ref="O91:P91"/>
    <mergeCell ref="O92:P92"/>
    <mergeCell ref="O93:P93"/>
    <mergeCell ref="O94:P94"/>
    <mergeCell ref="M90:N90"/>
    <mergeCell ref="M91:N91"/>
    <mergeCell ref="M92:N92"/>
    <mergeCell ref="J46:T46"/>
    <mergeCell ref="U46:V46"/>
    <mergeCell ref="C46:I47"/>
    <mergeCell ref="AC43:AD43"/>
    <mergeCell ref="Z41:AA41"/>
    <mergeCell ref="Z42:AA42"/>
    <mergeCell ref="N28:O28"/>
    <mergeCell ref="N29:O29"/>
    <mergeCell ref="C28:M28"/>
    <mergeCell ref="C29:M29"/>
    <mergeCell ref="Q28:R28"/>
    <mergeCell ref="Q29:R29"/>
    <mergeCell ref="J41:T41"/>
    <mergeCell ref="U41:V41"/>
    <mergeCell ref="J40:T40"/>
    <mergeCell ref="C40:I40"/>
    <mergeCell ref="U40:Y40"/>
    <mergeCell ref="C41:I42"/>
    <mergeCell ref="J42:T42"/>
    <mergeCell ref="O120:V120"/>
    <mergeCell ref="O117:V117"/>
    <mergeCell ref="Q88:V88"/>
    <mergeCell ref="B118:N118"/>
    <mergeCell ref="O118:P118"/>
    <mergeCell ref="Q118:V118"/>
    <mergeCell ref="B119:N119"/>
    <mergeCell ref="O119:P119"/>
    <mergeCell ref="B117:N117"/>
    <mergeCell ref="B120:N120"/>
    <mergeCell ref="Q89:R89"/>
    <mergeCell ref="Q90:R90"/>
    <mergeCell ref="Q91:R91"/>
    <mergeCell ref="Q92:R92"/>
    <mergeCell ref="Q93:R93"/>
    <mergeCell ref="Q94:R94"/>
    <mergeCell ref="B91:D92"/>
    <mergeCell ref="E91:F91"/>
    <mergeCell ref="E92:F92"/>
    <mergeCell ref="G93:H93"/>
    <mergeCell ref="G94:H94"/>
    <mergeCell ref="B93:D94"/>
    <mergeCell ref="E93:F93"/>
    <mergeCell ref="E94:F94"/>
    <mergeCell ref="Y63:AB63"/>
    <mergeCell ref="Y64:AB64"/>
    <mergeCell ref="Z44:AA44"/>
    <mergeCell ref="W62:X62"/>
    <mergeCell ref="B89:D90"/>
    <mergeCell ref="E89:F89"/>
    <mergeCell ref="E90:F90"/>
    <mergeCell ref="Q61:V61"/>
    <mergeCell ref="M89:N89"/>
    <mergeCell ref="K61:P61"/>
    <mergeCell ref="K62:L62"/>
    <mergeCell ref="K63:L63"/>
    <mergeCell ref="K64:L64"/>
    <mergeCell ref="K65:L65"/>
    <mergeCell ref="K66:L66"/>
    <mergeCell ref="K67:L67"/>
    <mergeCell ref="M62:P62"/>
    <mergeCell ref="Q67:R67"/>
    <mergeCell ref="S89:V89"/>
    <mergeCell ref="S90:V90"/>
    <mergeCell ref="B61:J61"/>
    <mergeCell ref="B66:H67"/>
    <mergeCell ref="I62:J62"/>
    <mergeCell ref="I63:J63"/>
    <mergeCell ref="G88:L88"/>
    <mergeCell ref="B88:F88"/>
    <mergeCell ref="C43:I45"/>
    <mergeCell ref="S64:V64"/>
    <mergeCell ref="S65:V65"/>
    <mergeCell ref="Q64:R64"/>
    <mergeCell ref="Q65:R65"/>
    <mergeCell ref="S66:V66"/>
    <mergeCell ref="Q66:R66"/>
    <mergeCell ref="M66:P66"/>
    <mergeCell ref="M67:P67"/>
    <mergeCell ref="Q62:R62"/>
    <mergeCell ref="S62:V62"/>
    <mergeCell ref="S63:V63"/>
    <mergeCell ref="Q63:R63"/>
    <mergeCell ref="U42:V42"/>
    <mergeCell ref="X45:Y45"/>
    <mergeCell ref="AC41:AD41"/>
    <mergeCell ref="Z45:AA45"/>
    <mergeCell ref="Z47:AA47"/>
    <mergeCell ref="Z46:AA46"/>
    <mergeCell ref="AC44:AD44"/>
    <mergeCell ref="AC45:AD45"/>
    <mergeCell ref="AC47:AD47"/>
    <mergeCell ref="X46:Y46"/>
    <mergeCell ref="X47:Y47"/>
    <mergeCell ref="Z43:AA43"/>
    <mergeCell ref="S91:V91"/>
    <mergeCell ref="S92:V92"/>
    <mergeCell ref="S93:V93"/>
    <mergeCell ref="AN66:AT66"/>
    <mergeCell ref="W67:X67"/>
    <mergeCell ref="Y66:AB66"/>
    <mergeCell ref="Y67:AB67"/>
    <mergeCell ref="AC66:AH66"/>
    <mergeCell ref="AI66:AL66"/>
    <mergeCell ref="AG88:AJ88"/>
    <mergeCell ref="AG89:AJ94"/>
    <mergeCell ref="W88:Z88"/>
    <mergeCell ref="S94:V94"/>
    <mergeCell ref="AI67:AL67"/>
    <mergeCell ref="AN67:AT67"/>
    <mergeCell ref="AP79:AS79"/>
    <mergeCell ref="AP80:AS80"/>
    <mergeCell ref="W66:X66"/>
    <mergeCell ref="S67:V67"/>
    <mergeCell ref="AC67:AH67"/>
    <mergeCell ref="X41:Y41"/>
    <mergeCell ref="X42:Y42"/>
    <mergeCell ref="X43:Y43"/>
    <mergeCell ref="X44:Y44"/>
    <mergeCell ref="AD119:AQ119"/>
    <mergeCell ref="W89:Z89"/>
    <mergeCell ref="W90:Z90"/>
    <mergeCell ref="W91:Z91"/>
    <mergeCell ref="W92:Z92"/>
    <mergeCell ref="W93:Z93"/>
    <mergeCell ref="W94:Z94"/>
    <mergeCell ref="AO89:AP94"/>
    <mergeCell ref="AA93:AF94"/>
    <mergeCell ref="W117:AC117"/>
    <mergeCell ref="AI41:AJ41"/>
    <mergeCell ref="W63:X63"/>
    <mergeCell ref="AE41:AH41"/>
    <mergeCell ref="AE42:AH42"/>
    <mergeCell ref="AE43:AH43"/>
    <mergeCell ref="AE47:AH47"/>
    <mergeCell ref="AE65:AH65"/>
    <mergeCell ref="W61:X61"/>
    <mergeCell ref="W64:X64"/>
    <mergeCell ref="W65:X65"/>
    <mergeCell ref="AI79:AN79"/>
    <mergeCell ref="AI80:AN80"/>
    <mergeCell ref="AH78:AV78"/>
    <mergeCell ref="AW78:AX78"/>
    <mergeCell ref="AH77:AX77"/>
    <mergeCell ref="AB9:AE9"/>
    <mergeCell ref="A18:AR18"/>
    <mergeCell ref="M80:N80"/>
    <mergeCell ref="AC61:AH61"/>
    <mergeCell ref="Y79:AF80"/>
    <mergeCell ref="AN64:AT64"/>
    <mergeCell ref="M63:P63"/>
    <mergeCell ref="M64:P64"/>
    <mergeCell ref="M65:P65"/>
    <mergeCell ref="AP41:AQ41"/>
    <mergeCell ref="AP42:AQ42"/>
    <mergeCell ref="AP43:AQ43"/>
    <mergeCell ref="AC42:AD42"/>
    <mergeCell ref="J44:T44"/>
    <mergeCell ref="J45:T45"/>
    <mergeCell ref="J47:T47"/>
    <mergeCell ref="U44:V44"/>
    <mergeCell ref="U45:V45"/>
    <mergeCell ref="U47:V47"/>
  </mergeCells>
  <phoneticPr fontId="1"/>
  <printOptions horizontalCentered="1"/>
  <pageMargins left="0.59055118110236227" right="0.39370078740157483" top="0.39370078740157483" bottom="0.39370078740157483" header="0.31496062992125984" footer="0.31496062992125984"/>
  <pageSetup paperSize="9" scale="52" fitToHeight="0" orientation="portrait" r:id="rId1"/>
  <headerFooter>
    <oddFooter>&amp;P / &amp;N ページ</oddFooter>
  </headerFooter>
  <rowBreaks count="2" manualBreakCount="2">
    <brk id="58" max="50" man="1"/>
    <brk id="110" max="50" man="1"/>
  </rowBreaks>
  <colBreaks count="1" manualBreakCount="1">
    <brk id="5" max="12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2F785-4AA8-4863-ACEF-AC1FB8579890}">
  <sheetPr>
    <tabColor rgb="FFFFFFCC"/>
    <pageSetUpPr fitToPage="1"/>
  </sheetPr>
  <dimension ref="A1:AY52"/>
  <sheetViews>
    <sheetView view="pageBreakPreview" zoomScaleNormal="100" zoomScaleSheetLayoutView="100" workbookViewId="0">
      <selection activeCell="P9" sqref="P9"/>
    </sheetView>
  </sheetViews>
  <sheetFormatPr defaultColWidth="2.44140625" defaultRowHeight="14.1" customHeight="1" x14ac:dyDescent="0.2"/>
  <cols>
    <col min="1" max="5" width="3.77734375" style="4" customWidth="1"/>
    <col min="6" max="6" width="9" style="4" customWidth="1"/>
    <col min="7" max="9" width="3.77734375" style="4" customWidth="1"/>
    <col min="10" max="10" width="8.109375" style="4" customWidth="1"/>
    <col min="11" max="23" width="3.77734375" style="4" customWidth="1"/>
    <col min="24" max="24" width="7.5546875" style="4" customWidth="1"/>
    <col min="25" max="34" width="3.77734375" style="4" customWidth="1"/>
    <col min="35" max="35" width="4.77734375" style="4" customWidth="1"/>
    <col min="36" max="46" width="3.77734375" style="4" customWidth="1"/>
    <col min="47" max="47" width="2.44140625" style="4" customWidth="1"/>
    <col min="48" max="16384" width="2.44140625" style="4"/>
  </cols>
  <sheetData>
    <row r="1" spans="1:51" ht="49.2" customHeight="1" x14ac:dyDescent="0.2">
      <c r="B1" s="548" t="s">
        <v>135</v>
      </c>
      <c r="C1" s="548"/>
      <c r="D1" s="548"/>
      <c r="E1" s="548"/>
      <c r="F1" s="548"/>
      <c r="G1" s="548"/>
      <c r="H1" s="548"/>
      <c r="I1" s="548"/>
      <c r="J1" s="548"/>
      <c r="K1" s="548"/>
      <c r="L1" s="548"/>
      <c r="M1" s="548"/>
      <c r="N1" s="548"/>
      <c r="O1" s="548"/>
      <c r="P1" s="548"/>
      <c r="Q1" s="548"/>
      <c r="R1" s="548"/>
      <c r="S1" s="548"/>
      <c r="T1" s="548"/>
      <c r="U1" s="548"/>
      <c r="V1" s="548"/>
      <c r="W1" s="548"/>
      <c r="X1" s="548"/>
      <c r="Y1" s="548"/>
      <c r="Z1" s="548"/>
      <c r="AA1" s="548"/>
      <c r="AB1" s="548"/>
      <c r="AC1" s="548"/>
      <c r="AD1" s="548"/>
      <c r="AE1" s="548"/>
      <c r="AF1" s="548"/>
      <c r="AG1" s="548"/>
      <c r="AH1" s="548"/>
      <c r="AI1" s="548"/>
      <c r="AJ1" s="548"/>
      <c r="AK1" s="548"/>
      <c r="AL1" s="548"/>
      <c r="AM1" s="548"/>
      <c r="AN1" s="548"/>
      <c r="AO1" s="548"/>
      <c r="AP1" s="548"/>
      <c r="AQ1" s="548"/>
      <c r="AR1" s="548"/>
      <c r="AS1" s="548"/>
    </row>
    <row r="2" spans="1:51" ht="13.8" customHeight="1" x14ac:dyDescent="0.2"/>
    <row r="3" spans="1:51" ht="14.1" customHeight="1" thickBot="1" x14ac:dyDescent="0.25"/>
    <row r="4" spans="1:51" ht="40.200000000000003" customHeight="1" thickBot="1" x14ac:dyDescent="0.25">
      <c r="B4" s="47" t="s">
        <v>100</v>
      </c>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9"/>
    </row>
    <row r="5" spans="1:51" ht="19.95" customHeight="1" x14ac:dyDescent="0.2">
      <c r="B5" s="1"/>
    </row>
    <row r="6" spans="1:51" ht="33" customHeight="1" x14ac:dyDescent="0.2">
      <c r="B6" s="361" t="s">
        <v>176</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
      <c r="AP6" s="3"/>
      <c r="AQ6" s="3"/>
      <c r="AR6" s="3"/>
      <c r="AS6" s="3"/>
      <c r="AT6" s="3"/>
      <c r="AU6" s="3"/>
      <c r="AV6" s="3"/>
      <c r="AW6" s="3"/>
      <c r="AX6" s="3"/>
      <c r="AY6" s="3"/>
    </row>
    <row r="7" spans="1:51" ht="33" customHeight="1" x14ac:dyDescent="0.2">
      <c r="B7" s="566" t="s">
        <v>148</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
      <c r="AU7" s="3"/>
      <c r="AV7" s="3"/>
      <c r="AW7" s="3"/>
      <c r="AX7" s="3"/>
      <c r="AY7" s="3"/>
    </row>
    <row r="8" spans="1:51" ht="33" customHeight="1" thickBot="1" x14ac:dyDescent="0.25">
      <c r="B8" s="1"/>
    </row>
    <row r="9" spans="1:51" ht="33" customHeight="1" thickBot="1" x14ac:dyDescent="0.25">
      <c r="B9" s="327" t="s">
        <v>156</v>
      </c>
      <c r="C9" s="328"/>
      <c r="D9" s="328"/>
      <c r="E9" s="328"/>
      <c r="F9" s="328"/>
      <c r="G9" s="328"/>
      <c r="H9" s="329"/>
    </row>
    <row r="10" spans="1:51" ht="33" customHeight="1" x14ac:dyDescent="0.2">
      <c r="B10" s="50"/>
      <c r="C10" s="50"/>
      <c r="D10" s="50"/>
      <c r="E10" s="50"/>
      <c r="F10" s="50"/>
      <c r="G10" s="50"/>
      <c r="H10" s="50"/>
    </row>
    <row r="11" spans="1:51" s="51" customFormat="1" ht="33" customHeight="1" thickBot="1" x14ac:dyDescent="0.2">
      <c r="C11" s="312" t="s">
        <v>2</v>
      </c>
      <c r="D11" s="312"/>
      <c r="E11" s="52"/>
      <c r="F11" s="340" t="s">
        <v>81</v>
      </c>
      <c r="G11" s="340"/>
      <c r="H11" s="5"/>
      <c r="I11" s="52"/>
      <c r="J11" s="362">
        <v>0.33333333333333331</v>
      </c>
      <c r="K11" s="362"/>
      <c r="L11" s="312" t="s">
        <v>3</v>
      </c>
      <c r="M11" s="312"/>
      <c r="N11" s="4"/>
      <c r="O11" s="4"/>
      <c r="P11" s="312" t="s">
        <v>2</v>
      </c>
      <c r="Q11" s="312"/>
      <c r="R11" s="362">
        <v>0.625</v>
      </c>
      <c r="S11" s="362"/>
      <c r="T11" s="5"/>
      <c r="U11" s="362">
        <v>0.64583333333333337</v>
      </c>
      <c r="V11" s="362"/>
      <c r="W11" s="394">
        <v>0.66666666666666663</v>
      </c>
      <c r="X11" s="394"/>
      <c r="Y11" s="362"/>
      <c r="Z11" s="362"/>
      <c r="AA11" s="362">
        <v>0.6875</v>
      </c>
      <c r="AB11" s="362"/>
      <c r="AC11" s="5"/>
      <c r="AD11" s="362">
        <v>0.70833333333333337</v>
      </c>
      <c r="AE11" s="362"/>
      <c r="AF11" s="362">
        <v>0.72222222222222221</v>
      </c>
      <c r="AG11" s="362"/>
      <c r="AH11" s="5"/>
      <c r="AI11" s="5"/>
      <c r="AJ11" s="362">
        <v>0.75</v>
      </c>
      <c r="AK11" s="362"/>
      <c r="AL11" s="5"/>
      <c r="AM11" s="362">
        <v>0.77083333333333337</v>
      </c>
      <c r="AN11" s="362"/>
      <c r="AO11" s="362"/>
      <c r="AP11" s="362"/>
      <c r="AQ11" s="313" t="s">
        <v>3</v>
      </c>
      <c r="AR11" s="313"/>
    </row>
    <row r="12" spans="1:51" s="56" customFormat="1" ht="33" customHeight="1" x14ac:dyDescent="0.2">
      <c r="A12" s="549" t="s">
        <v>140</v>
      </c>
      <c r="B12" s="549"/>
      <c r="C12" s="550"/>
      <c r="D12" s="53"/>
      <c r="E12" s="54"/>
      <c r="F12" s="55" t="s">
        <v>84</v>
      </c>
      <c r="G12" s="367"/>
      <c r="H12" s="368"/>
      <c r="I12" s="368"/>
      <c r="J12" s="368"/>
      <c r="K12" s="388" t="s">
        <v>82</v>
      </c>
      <c r="L12" s="389"/>
      <c r="M12" s="390"/>
      <c r="N12" s="391"/>
      <c r="Q12" s="392" t="s">
        <v>82</v>
      </c>
      <c r="R12" s="393"/>
      <c r="S12" s="367"/>
      <c r="T12" s="368"/>
      <c r="U12" s="397"/>
      <c r="V12" s="373"/>
      <c r="W12" s="374"/>
      <c r="X12" s="373"/>
      <c r="Y12" s="387"/>
      <c r="Z12" s="387"/>
      <c r="AA12" s="374"/>
      <c r="AB12" s="367"/>
      <c r="AC12" s="368"/>
      <c r="AD12" s="397"/>
      <c r="AE12" s="373"/>
      <c r="AF12" s="374"/>
      <c r="AG12" s="373"/>
      <c r="AH12" s="387"/>
      <c r="AI12" s="387"/>
      <c r="AJ12" s="374"/>
      <c r="AK12" s="367"/>
      <c r="AL12" s="368"/>
      <c r="AM12" s="397"/>
      <c r="AN12" s="398" t="s">
        <v>83</v>
      </c>
      <c r="AO12" s="399"/>
      <c r="AP12" s="567"/>
      <c r="AQ12" s="568"/>
    </row>
    <row r="13" spans="1:51" s="5" customFormat="1" ht="33" customHeight="1" x14ac:dyDescent="0.2">
      <c r="D13" s="336" t="s">
        <v>9</v>
      </c>
      <c r="E13" s="337"/>
      <c r="F13" s="59" t="s">
        <v>5</v>
      </c>
      <c r="G13" s="369" t="s">
        <v>139</v>
      </c>
      <c r="H13" s="370"/>
      <c r="I13" s="370"/>
      <c r="J13" s="370"/>
      <c r="K13" s="400" t="s">
        <v>0</v>
      </c>
      <c r="L13" s="401"/>
      <c r="M13" s="383"/>
      <c r="N13" s="312"/>
      <c r="Q13" s="402" t="s">
        <v>1</v>
      </c>
      <c r="R13" s="403"/>
      <c r="S13" s="369" t="s">
        <v>136</v>
      </c>
      <c r="T13" s="524"/>
      <c r="U13" s="525"/>
      <c r="V13" s="375" t="s">
        <v>12</v>
      </c>
      <c r="W13" s="376"/>
      <c r="X13" s="348" t="s">
        <v>86</v>
      </c>
      <c r="Y13" s="312"/>
      <c r="Z13" s="312"/>
      <c r="AA13" s="349"/>
      <c r="AB13" s="369" t="s">
        <v>137</v>
      </c>
      <c r="AC13" s="524"/>
      <c r="AD13" s="525"/>
      <c r="AE13" s="375" t="s">
        <v>12</v>
      </c>
      <c r="AF13" s="376"/>
      <c r="AG13" s="348" t="s">
        <v>86</v>
      </c>
      <c r="AH13" s="312"/>
      <c r="AI13" s="312"/>
      <c r="AJ13" s="349"/>
      <c r="AK13" s="369" t="s">
        <v>138</v>
      </c>
      <c r="AL13" s="524"/>
      <c r="AM13" s="525"/>
      <c r="AN13" s="404" t="s">
        <v>0</v>
      </c>
      <c r="AO13" s="405"/>
      <c r="AP13" s="414" t="s">
        <v>11</v>
      </c>
      <c r="AQ13" s="415"/>
    </row>
    <row r="14" spans="1:51" s="5" customFormat="1" ht="33" customHeight="1" thickBot="1" x14ac:dyDescent="0.2">
      <c r="D14" s="379" t="s">
        <v>10</v>
      </c>
      <c r="E14" s="380"/>
      <c r="F14" s="60" t="s">
        <v>8</v>
      </c>
      <c r="G14" s="371"/>
      <c r="H14" s="372"/>
      <c r="I14" s="372"/>
      <c r="J14" s="372"/>
      <c r="K14" s="381" t="s">
        <v>8</v>
      </c>
      <c r="L14" s="382"/>
      <c r="M14" s="383"/>
      <c r="N14" s="312"/>
      <c r="Q14" s="384" t="s">
        <v>8</v>
      </c>
      <c r="R14" s="385"/>
      <c r="S14" s="324"/>
      <c r="T14" s="325"/>
      <c r="U14" s="326"/>
      <c r="V14" s="377" t="s">
        <v>85</v>
      </c>
      <c r="W14" s="378"/>
      <c r="X14" s="350"/>
      <c r="Y14" s="351"/>
      <c r="Z14" s="351"/>
      <c r="AA14" s="352"/>
      <c r="AB14" s="324"/>
      <c r="AC14" s="325"/>
      <c r="AD14" s="326"/>
      <c r="AE14" s="377" t="s">
        <v>85</v>
      </c>
      <c r="AF14" s="378"/>
      <c r="AG14" s="350"/>
      <c r="AH14" s="351"/>
      <c r="AI14" s="351"/>
      <c r="AJ14" s="352"/>
      <c r="AK14" s="324"/>
      <c r="AL14" s="325"/>
      <c r="AM14" s="326"/>
      <c r="AN14" s="416" t="s">
        <v>8</v>
      </c>
      <c r="AO14" s="417"/>
      <c r="AP14" s="395" t="s">
        <v>10</v>
      </c>
      <c r="AQ14" s="396"/>
      <c r="AS14" s="413"/>
      <c r="AT14" s="413"/>
      <c r="AU14" s="51"/>
      <c r="AV14" s="51"/>
      <c r="AW14" s="413"/>
      <c r="AX14" s="413"/>
      <c r="AY14" s="51"/>
    </row>
    <row r="15" spans="1:51" s="63" customFormat="1" ht="33" customHeight="1" x14ac:dyDescent="0.15">
      <c r="A15" s="546" t="s">
        <v>87</v>
      </c>
      <c r="B15" s="546"/>
      <c r="C15" s="547"/>
      <c r="D15" s="421">
        <v>60</v>
      </c>
      <c r="E15" s="422"/>
      <c r="F15" s="61">
        <f>'【企画提案時提出】R7～企画提案に係る見積内訳'!W42</f>
        <v>0</v>
      </c>
      <c r="G15" s="363">
        <v>30</v>
      </c>
      <c r="H15" s="364"/>
      <c r="I15" s="364"/>
      <c r="J15" s="364"/>
      <c r="K15" s="423">
        <f>'【企画提案時提出】R7～企画提案に係る見積内訳'!W41</f>
        <v>0</v>
      </c>
      <c r="L15" s="424"/>
      <c r="M15" s="436"/>
      <c r="N15" s="412"/>
      <c r="O15" s="62"/>
      <c r="P15" s="62"/>
      <c r="Q15" s="437">
        <f>K15</f>
        <v>0</v>
      </c>
      <c r="R15" s="438"/>
      <c r="S15" s="363">
        <f>G15</f>
        <v>30</v>
      </c>
      <c r="T15" s="364"/>
      <c r="U15" s="407"/>
      <c r="V15" s="439">
        <v>30</v>
      </c>
      <c r="W15" s="440"/>
      <c r="X15" s="433">
        <v>30</v>
      </c>
      <c r="Y15" s="434"/>
      <c r="Z15" s="434"/>
      <c r="AA15" s="435"/>
      <c r="AB15" s="363">
        <f>G15</f>
        <v>30</v>
      </c>
      <c r="AC15" s="364"/>
      <c r="AD15" s="407"/>
      <c r="AE15" s="431">
        <v>20</v>
      </c>
      <c r="AF15" s="432"/>
      <c r="AG15" s="433">
        <v>40</v>
      </c>
      <c r="AH15" s="434"/>
      <c r="AI15" s="434"/>
      <c r="AJ15" s="435"/>
      <c r="AK15" s="363">
        <f>G15</f>
        <v>30</v>
      </c>
      <c r="AL15" s="364"/>
      <c r="AM15" s="407"/>
      <c r="AN15" s="408">
        <f>F15</f>
        <v>0</v>
      </c>
      <c r="AO15" s="409"/>
      <c r="AP15" s="410">
        <v>60</v>
      </c>
      <c r="AQ15" s="411"/>
      <c r="AR15" s="62"/>
      <c r="AS15" s="412"/>
      <c r="AT15" s="412"/>
      <c r="AU15" s="62"/>
      <c r="AV15" s="406"/>
      <c r="AW15" s="64"/>
      <c r="AX15" s="65"/>
      <c r="AY15" s="7"/>
    </row>
    <row r="16" spans="1:51" s="66" customFormat="1" ht="33" customHeight="1" thickBot="1" x14ac:dyDescent="0.2">
      <c r="A16" s="319" t="s">
        <v>88</v>
      </c>
      <c r="B16" s="319"/>
      <c r="C16" s="320"/>
      <c r="D16" s="425">
        <v>0</v>
      </c>
      <c r="E16" s="426"/>
      <c r="F16" s="67">
        <f>'【企画提案時提出】R7～企画提案に係る見積内訳'!AB42</f>
        <v>0</v>
      </c>
      <c r="G16" s="365">
        <v>7</v>
      </c>
      <c r="H16" s="366"/>
      <c r="I16" s="366"/>
      <c r="J16" s="366"/>
      <c r="K16" s="427">
        <f>'【企画提案時提出】R7～企画提案に係る見積内訳'!AB41</f>
        <v>0</v>
      </c>
      <c r="L16" s="428"/>
      <c r="M16" s="386"/>
      <c r="N16" s="319"/>
      <c r="Q16" s="429">
        <f>K16</f>
        <v>0</v>
      </c>
      <c r="R16" s="430"/>
      <c r="S16" s="365">
        <f>G16</f>
        <v>7</v>
      </c>
      <c r="T16" s="366"/>
      <c r="U16" s="441"/>
      <c r="V16" s="418">
        <v>7</v>
      </c>
      <c r="W16" s="420"/>
      <c r="X16" s="418">
        <v>0</v>
      </c>
      <c r="Y16" s="419"/>
      <c r="Z16" s="419"/>
      <c r="AA16" s="420"/>
      <c r="AB16" s="365">
        <f>G16</f>
        <v>7</v>
      </c>
      <c r="AC16" s="366"/>
      <c r="AD16" s="441"/>
      <c r="AE16" s="446">
        <v>7</v>
      </c>
      <c r="AF16" s="447"/>
      <c r="AG16" s="418">
        <v>0</v>
      </c>
      <c r="AH16" s="419"/>
      <c r="AI16" s="419"/>
      <c r="AJ16" s="420"/>
      <c r="AK16" s="365">
        <f>G16</f>
        <v>7</v>
      </c>
      <c r="AL16" s="366"/>
      <c r="AM16" s="441"/>
      <c r="AN16" s="442">
        <f>F16</f>
        <v>0</v>
      </c>
      <c r="AO16" s="443"/>
      <c r="AP16" s="444">
        <v>0</v>
      </c>
      <c r="AQ16" s="445"/>
      <c r="AS16" s="319"/>
      <c r="AT16" s="319"/>
      <c r="AV16" s="406"/>
      <c r="AW16" s="64"/>
      <c r="AX16" s="65"/>
      <c r="AY16" s="7"/>
    </row>
    <row r="17" spans="1:51" ht="33" customHeight="1" thickBot="1" x14ac:dyDescent="0.25"/>
    <row r="18" spans="1:51" ht="47.4" customHeight="1" x14ac:dyDescent="0.2">
      <c r="C18" s="301" t="s">
        <v>157</v>
      </c>
      <c r="D18" s="302"/>
      <c r="E18" s="302"/>
      <c r="F18" s="302"/>
      <c r="G18" s="302"/>
      <c r="J18" s="303" t="s">
        <v>141</v>
      </c>
      <c r="K18" s="304"/>
      <c r="L18" s="305"/>
      <c r="O18" s="303" t="s">
        <v>158</v>
      </c>
      <c r="P18" s="304"/>
      <c r="Q18" s="304"/>
      <c r="R18" s="304"/>
      <c r="S18" s="305"/>
      <c r="X18" s="301" t="s">
        <v>159</v>
      </c>
      <c r="Y18" s="302"/>
      <c r="Z18" s="302"/>
      <c r="AA18" s="302"/>
      <c r="AB18" s="302"/>
      <c r="AC18" s="302"/>
      <c r="AG18" s="306" t="s">
        <v>142</v>
      </c>
      <c r="AH18" s="307"/>
      <c r="AI18" s="307"/>
      <c r="AJ18" s="307"/>
      <c r="AK18" s="307"/>
      <c r="AL18" s="308"/>
    </row>
    <row r="19" spans="1:51" ht="33" customHeight="1" x14ac:dyDescent="0.2">
      <c r="C19" s="309" t="s">
        <v>4</v>
      </c>
      <c r="D19" s="309"/>
      <c r="E19" s="309"/>
      <c r="F19" s="69">
        <f>SUM(D15:AQ15)</f>
        <v>360</v>
      </c>
      <c r="G19" s="70" t="s">
        <v>89</v>
      </c>
      <c r="I19" s="71"/>
      <c r="J19" s="70">
        <f>ROUND(F19/60,0)</f>
        <v>6</v>
      </c>
      <c r="K19" s="353" t="s">
        <v>91</v>
      </c>
      <c r="L19" s="354"/>
      <c r="O19" s="68" t="s">
        <v>93</v>
      </c>
      <c r="P19" s="355">
        <f>'【企画提案時提出】R7～企画提案に係る見積内訳'!P28</f>
        <v>0</v>
      </c>
      <c r="Q19" s="356"/>
      <c r="R19" s="357"/>
      <c r="S19" s="70" t="s">
        <v>92</v>
      </c>
      <c r="T19" s="72"/>
      <c r="W19" s="71"/>
      <c r="X19" s="311">
        <f>P19*J19</f>
        <v>0</v>
      </c>
      <c r="Y19" s="311"/>
      <c r="Z19" s="311"/>
      <c r="AA19" s="311"/>
      <c r="AB19" s="311"/>
      <c r="AC19" s="68" t="s">
        <v>92</v>
      </c>
      <c r="AG19" s="330">
        <f>X19+X20</f>
        <v>0</v>
      </c>
      <c r="AH19" s="331"/>
      <c r="AI19" s="331"/>
      <c r="AJ19" s="331"/>
      <c r="AK19" s="331"/>
      <c r="AL19" s="338" t="s">
        <v>92</v>
      </c>
    </row>
    <row r="20" spans="1:51" ht="33" customHeight="1" thickBot="1" x14ac:dyDescent="0.25">
      <c r="C20" s="310" t="s">
        <v>6</v>
      </c>
      <c r="D20" s="310"/>
      <c r="E20" s="310"/>
      <c r="F20" s="73">
        <f>SUM(D16:AQ16)</f>
        <v>42</v>
      </c>
      <c r="G20" s="74" t="s">
        <v>90</v>
      </c>
      <c r="H20" s="72"/>
      <c r="J20" s="73">
        <f>ROUNDUP(F20,-1)</f>
        <v>50</v>
      </c>
      <c r="K20" s="353" t="s">
        <v>90</v>
      </c>
      <c r="L20" s="354"/>
      <c r="M20" s="72"/>
      <c r="N20" s="71"/>
      <c r="O20" s="75" t="s">
        <v>94</v>
      </c>
      <c r="P20" s="358">
        <f>'【企画提案時提出】R7～企画提案に係る見積内訳'!P29</f>
        <v>0</v>
      </c>
      <c r="Q20" s="359"/>
      <c r="R20" s="360"/>
      <c r="S20" s="74" t="s">
        <v>92</v>
      </c>
      <c r="X20" s="311">
        <f>P20*J20</f>
        <v>0</v>
      </c>
      <c r="Y20" s="311"/>
      <c r="Z20" s="311"/>
      <c r="AA20" s="311"/>
      <c r="AB20" s="311"/>
      <c r="AC20" s="68" t="s">
        <v>92</v>
      </c>
      <c r="AG20" s="332"/>
      <c r="AH20" s="333"/>
      <c r="AI20" s="333"/>
      <c r="AJ20" s="333"/>
      <c r="AK20" s="333"/>
      <c r="AL20" s="339"/>
    </row>
    <row r="21" spans="1:51" ht="33" customHeight="1" x14ac:dyDescent="0.2"/>
    <row r="22" spans="1:51" ht="33" customHeight="1" thickBot="1" x14ac:dyDescent="0.25"/>
    <row r="23" spans="1:51" ht="33" customHeight="1" thickBot="1" x14ac:dyDescent="0.25">
      <c r="B23" s="327" t="s">
        <v>160</v>
      </c>
      <c r="C23" s="328"/>
      <c r="D23" s="328"/>
      <c r="E23" s="328"/>
      <c r="F23" s="328"/>
      <c r="G23" s="328"/>
      <c r="H23" s="328"/>
      <c r="I23" s="328"/>
      <c r="J23" s="328"/>
      <c r="K23" s="328"/>
      <c r="L23" s="329"/>
      <c r="N23" s="3" t="s">
        <v>161</v>
      </c>
    </row>
    <row r="24" spans="1:51" s="5" customFormat="1" ht="33" customHeight="1" thickBot="1" x14ac:dyDescent="0.25">
      <c r="C24" s="312" t="s">
        <v>2</v>
      </c>
      <c r="D24" s="312"/>
      <c r="E24" s="76"/>
      <c r="F24" s="340">
        <v>0.3125</v>
      </c>
      <c r="G24" s="341"/>
      <c r="I24" s="313">
        <v>0.3263888888888889</v>
      </c>
      <c r="J24" s="312"/>
      <c r="K24" s="314">
        <v>0.34027777777777773</v>
      </c>
      <c r="L24" s="315"/>
      <c r="O24" s="313">
        <v>0.3576388888888889</v>
      </c>
      <c r="P24" s="312"/>
      <c r="Q24" s="312" t="s">
        <v>3</v>
      </c>
      <c r="R24" s="312"/>
      <c r="S24" s="312" t="s">
        <v>2</v>
      </c>
      <c r="T24" s="312"/>
      <c r="U24" s="313">
        <v>0.625</v>
      </c>
      <c r="V24" s="312"/>
      <c r="W24" s="362">
        <v>0.63888888888888895</v>
      </c>
      <c r="X24" s="457"/>
      <c r="Y24" s="394">
        <v>0.64583333333333337</v>
      </c>
      <c r="Z24" s="457"/>
      <c r="AA24" s="77"/>
      <c r="AB24" s="313">
        <v>0.66319444444444442</v>
      </c>
      <c r="AC24" s="312"/>
      <c r="AD24" s="313">
        <v>0.6875</v>
      </c>
      <c r="AE24" s="312"/>
      <c r="AG24" s="313">
        <v>0.70138888888888884</v>
      </c>
      <c r="AH24" s="312"/>
      <c r="AI24" s="313">
        <v>0.71527777777777779</v>
      </c>
      <c r="AJ24" s="312"/>
      <c r="AM24" s="313">
        <v>0.75</v>
      </c>
      <c r="AN24" s="312"/>
      <c r="AP24" s="313">
        <v>0.76388888888888884</v>
      </c>
      <c r="AQ24" s="312"/>
      <c r="AR24" s="313"/>
      <c r="AS24" s="312"/>
      <c r="AT24" s="313" t="s">
        <v>3</v>
      </c>
      <c r="AU24" s="312"/>
    </row>
    <row r="25" spans="1:51" s="56" customFormat="1" ht="33" customHeight="1" x14ac:dyDescent="0.2">
      <c r="A25" s="549" t="s">
        <v>140</v>
      </c>
      <c r="B25" s="549"/>
      <c r="C25" s="550"/>
      <c r="D25" s="78"/>
      <c r="E25" s="79"/>
      <c r="F25" s="55" t="s">
        <v>97</v>
      </c>
      <c r="G25" s="367"/>
      <c r="H25" s="448"/>
      <c r="I25" s="449"/>
      <c r="J25" s="80"/>
      <c r="K25" s="81"/>
      <c r="L25" s="82"/>
      <c r="M25" s="82"/>
      <c r="N25" s="82"/>
      <c r="O25" s="83"/>
      <c r="P25" s="450" t="s">
        <v>95</v>
      </c>
      <c r="Q25" s="451"/>
      <c r="T25" s="392" t="s">
        <v>82</v>
      </c>
      <c r="U25" s="393"/>
      <c r="V25" s="367"/>
      <c r="W25" s="448"/>
      <c r="X25" s="80"/>
      <c r="Y25" s="452"/>
      <c r="Z25" s="453"/>
      <c r="AA25" s="453"/>
      <c r="AB25" s="454"/>
      <c r="AC25" s="455"/>
      <c r="AD25" s="456"/>
      <c r="AE25" s="367"/>
      <c r="AF25" s="448"/>
      <c r="AG25" s="449"/>
      <c r="AH25" s="84"/>
      <c r="AI25" s="85"/>
      <c r="AJ25" s="373"/>
      <c r="AK25" s="387"/>
      <c r="AL25" s="387"/>
      <c r="AM25" s="374"/>
      <c r="AN25" s="367"/>
      <c r="AO25" s="448"/>
      <c r="AP25" s="449"/>
      <c r="AQ25" s="398" t="s">
        <v>96</v>
      </c>
      <c r="AR25" s="399"/>
      <c r="AS25" s="86"/>
      <c r="AT25" s="87"/>
    </row>
    <row r="26" spans="1:51" s="5" customFormat="1" ht="33" customHeight="1" x14ac:dyDescent="0.2">
      <c r="D26" s="466" t="s">
        <v>9</v>
      </c>
      <c r="E26" s="467"/>
      <c r="F26" s="59" t="s">
        <v>5</v>
      </c>
      <c r="G26" s="321" t="s">
        <v>139</v>
      </c>
      <c r="H26" s="551"/>
      <c r="I26" s="552"/>
      <c r="J26" s="342" t="s">
        <v>17</v>
      </c>
      <c r="K26" s="553" t="s">
        <v>144</v>
      </c>
      <c r="L26" s="554"/>
      <c r="M26" s="554"/>
      <c r="N26" s="554"/>
      <c r="O26" s="555"/>
      <c r="P26" s="468" t="s">
        <v>0</v>
      </c>
      <c r="Q26" s="469"/>
      <c r="T26" s="402" t="s">
        <v>1</v>
      </c>
      <c r="U26" s="403"/>
      <c r="V26" s="321" t="s">
        <v>143</v>
      </c>
      <c r="W26" s="323"/>
      <c r="X26" s="342" t="s">
        <v>98</v>
      </c>
      <c r="Y26" s="553" t="s">
        <v>145</v>
      </c>
      <c r="Z26" s="559"/>
      <c r="AA26" s="559"/>
      <c r="AB26" s="560"/>
      <c r="AC26" s="564" t="s">
        <v>16</v>
      </c>
      <c r="AD26" s="565"/>
      <c r="AE26" s="321" t="s">
        <v>137</v>
      </c>
      <c r="AF26" s="551"/>
      <c r="AG26" s="552"/>
      <c r="AH26" s="344" t="s">
        <v>16</v>
      </c>
      <c r="AI26" s="345"/>
      <c r="AJ26" s="348" t="s">
        <v>13</v>
      </c>
      <c r="AK26" s="312"/>
      <c r="AL26" s="312"/>
      <c r="AM26" s="349"/>
      <c r="AN26" s="321" t="s">
        <v>138</v>
      </c>
      <c r="AO26" s="551"/>
      <c r="AP26" s="552"/>
      <c r="AQ26" s="404" t="s">
        <v>0</v>
      </c>
      <c r="AR26" s="405"/>
      <c r="AS26" s="458" t="s">
        <v>11</v>
      </c>
      <c r="AT26" s="459"/>
    </row>
    <row r="27" spans="1:51" s="5" customFormat="1" ht="33" customHeight="1" thickBot="1" x14ac:dyDescent="0.2">
      <c r="D27" s="460" t="s">
        <v>10</v>
      </c>
      <c r="E27" s="461"/>
      <c r="F27" s="60" t="s">
        <v>8</v>
      </c>
      <c r="G27" s="371"/>
      <c r="H27" s="372"/>
      <c r="I27" s="521"/>
      <c r="J27" s="343"/>
      <c r="K27" s="556"/>
      <c r="L27" s="557"/>
      <c r="M27" s="557"/>
      <c r="N27" s="557"/>
      <c r="O27" s="558"/>
      <c r="P27" s="462" t="s">
        <v>8</v>
      </c>
      <c r="Q27" s="463"/>
      <c r="T27" s="384" t="s">
        <v>8</v>
      </c>
      <c r="U27" s="385"/>
      <c r="V27" s="324"/>
      <c r="W27" s="326"/>
      <c r="X27" s="343"/>
      <c r="Y27" s="561"/>
      <c r="Z27" s="562"/>
      <c r="AA27" s="562"/>
      <c r="AB27" s="563"/>
      <c r="AC27" s="464"/>
      <c r="AD27" s="461"/>
      <c r="AE27" s="371"/>
      <c r="AF27" s="372"/>
      <c r="AG27" s="521"/>
      <c r="AH27" s="346"/>
      <c r="AI27" s="347"/>
      <c r="AJ27" s="350"/>
      <c r="AK27" s="351"/>
      <c r="AL27" s="351"/>
      <c r="AM27" s="352"/>
      <c r="AN27" s="371"/>
      <c r="AO27" s="372"/>
      <c r="AP27" s="521"/>
      <c r="AQ27" s="416" t="s">
        <v>8</v>
      </c>
      <c r="AR27" s="417"/>
      <c r="AS27" s="464" t="s">
        <v>10</v>
      </c>
      <c r="AT27" s="465"/>
      <c r="AV27" s="413"/>
      <c r="AW27" s="413"/>
      <c r="AX27" s="51"/>
      <c r="AY27" s="51"/>
    </row>
    <row r="28" spans="1:51" s="63" customFormat="1" ht="33" customHeight="1" x14ac:dyDescent="0.2">
      <c r="A28" s="546" t="s">
        <v>87</v>
      </c>
      <c r="B28" s="546"/>
      <c r="C28" s="547"/>
      <c r="D28" s="474">
        <v>60</v>
      </c>
      <c r="E28" s="475"/>
      <c r="F28" s="88">
        <f>'【企画提案時提出】R7～企画提案に係る見積内訳'!W44</f>
        <v>0</v>
      </c>
      <c r="G28" s="476">
        <v>20</v>
      </c>
      <c r="H28" s="477"/>
      <c r="I28" s="478"/>
      <c r="J28" s="89">
        <v>20</v>
      </c>
      <c r="K28" s="479">
        <v>25</v>
      </c>
      <c r="L28" s="480"/>
      <c r="M28" s="480"/>
      <c r="N28" s="480"/>
      <c r="O28" s="481"/>
      <c r="P28" s="482">
        <f>'【企画提案時提出】R7～企画提案に係る見積内訳'!W45</f>
        <v>0</v>
      </c>
      <c r="Q28" s="483"/>
      <c r="R28" s="62"/>
      <c r="S28" s="62"/>
      <c r="T28" s="484">
        <f>Q15</f>
        <v>0</v>
      </c>
      <c r="U28" s="485"/>
      <c r="V28" s="363">
        <f>G28</f>
        <v>20</v>
      </c>
      <c r="W28" s="364"/>
      <c r="X28" s="90">
        <v>10</v>
      </c>
      <c r="Y28" s="486">
        <v>25</v>
      </c>
      <c r="Z28" s="487"/>
      <c r="AA28" s="487"/>
      <c r="AB28" s="488"/>
      <c r="AC28" s="470">
        <v>35</v>
      </c>
      <c r="AD28" s="475"/>
      <c r="AE28" s="476">
        <f>V28</f>
        <v>20</v>
      </c>
      <c r="AF28" s="477"/>
      <c r="AG28" s="478"/>
      <c r="AH28" s="470">
        <v>20</v>
      </c>
      <c r="AI28" s="475"/>
      <c r="AJ28" s="316">
        <v>50</v>
      </c>
      <c r="AK28" s="317"/>
      <c r="AL28" s="317"/>
      <c r="AM28" s="318"/>
      <c r="AN28" s="476">
        <f>AE28</f>
        <v>20</v>
      </c>
      <c r="AO28" s="477"/>
      <c r="AP28" s="478"/>
      <c r="AQ28" s="501">
        <f>F28</f>
        <v>0</v>
      </c>
      <c r="AR28" s="502"/>
      <c r="AS28" s="470">
        <v>60</v>
      </c>
      <c r="AT28" s="471"/>
      <c r="AU28" s="62"/>
      <c r="AV28" s="412"/>
      <c r="AW28" s="412"/>
      <c r="AX28" s="62"/>
      <c r="AY28" s="406"/>
    </row>
    <row r="29" spans="1:51" s="66" customFormat="1" ht="33" customHeight="1" thickBot="1" x14ac:dyDescent="0.25">
      <c r="A29" s="319" t="s">
        <v>88</v>
      </c>
      <c r="B29" s="319"/>
      <c r="C29" s="320"/>
      <c r="D29" s="489">
        <v>0</v>
      </c>
      <c r="E29" s="447"/>
      <c r="F29" s="67">
        <f>'【企画提案時提出】R7～企画提案に係る見積内訳'!AB44</f>
        <v>0</v>
      </c>
      <c r="G29" s="365">
        <v>4.5</v>
      </c>
      <c r="H29" s="366"/>
      <c r="I29" s="441"/>
      <c r="J29" s="91">
        <v>3</v>
      </c>
      <c r="K29" s="490">
        <v>7.4</v>
      </c>
      <c r="L29" s="491"/>
      <c r="M29" s="491"/>
      <c r="N29" s="491"/>
      <c r="O29" s="492"/>
      <c r="P29" s="493">
        <f>'【企画提案時提出】R7～企画提案に係る見積内訳'!AB45</f>
        <v>0</v>
      </c>
      <c r="Q29" s="494"/>
      <c r="T29" s="495">
        <f>Q16</f>
        <v>0</v>
      </c>
      <c r="U29" s="496"/>
      <c r="V29" s="365">
        <f>G29</f>
        <v>4.5</v>
      </c>
      <c r="W29" s="500"/>
      <c r="X29" s="92">
        <v>3</v>
      </c>
      <c r="Y29" s="490">
        <v>7.4</v>
      </c>
      <c r="Z29" s="491"/>
      <c r="AA29" s="491"/>
      <c r="AB29" s="492"/>
      <c r="AC29" s="505">
        <v>3</v>
      </c>
      <c r="AD29" s="506"/>
      <c r="AE29" s="497">
        <f>V29</f>
        <v>4.5</v>
      </c>
      <c r="AF29" s="498"/>
      <c r="AG29" s="499"/>
      <c r="AH29" s="472">
        <v>4.5</v>
      </c>
      <c r="AI29" s="507"/>
      <c r="AJ29" s="508">
        <v>0</v>
      </c>
      <c r="AK29" s="509"/>
      <c r="AL29" s="509"/>
      <c r="AM29" s="510"/>
      <c r="AN29" s="497">
        <f>AE29</f>
        <v>4.5</v>
      </c>
      <c r="AO29" s="498"/>
      <c r="AP29" s="499"/>
      <c r="AQ29" s="503">
        <f>F29</f>
        <v>0</v>
      </c>
      <c r="AR29" s="504"/>
      <c r="AS29" s="472">
        <v>0</v>
      </c>
      <c r="AT29" s="473"/>
      <c r="AV29" s="319"/>
      <c r="AW29" s="319"/>
      <c r="AY29" s="312"/>
    </row>
    <row r="30" spans="1:51" ht="33" customHeight="1" thickBot="1" x14ac:dyDescent="0.25"/>
    <row r="31" spans="1:51" ht="46.95" customHeight="1" x14ac:dyDescent="0.2">
      <c r="C31" s="301" t="s">
        <v>157</v>
      </c>
      <c r="D31" s="302"/>
      <c r="E31" s="302"/>
      <c r="F31" s="302"/>
      <c r="G31" s="302"/>
      <c r="J31" s="303" t="s">
        <v>141</v>
      </c>
      <c r="K31" s="304"/>
      <c r="L31" s="305"/>
      <c r="O31" s="303" t="s">
        <v>158</v>
      </c>
      <c r="P31" s="304"/>
      <c r="Q31" s="304"/>
      <c r="R31" s="304"/>
      <c r="S31" s="305"/>
      <c r="X31" s="301" t="s">
        <v>159</v>
      </c>
      <c r="Y31" s="302"/>
      <c r="Z31" s="302"/>
      <c r="AA31" s="302"/>
      <c r="AB31" s="302"/>
      <c r="AC31" s="302"/>
      <c r="AG31" s="306" t="s">
        <v>142</v>
      </c>
      <c r="AH31" s="307"/>
      <c r="AI31" s="307"/>
      <c r="AJ31" s="307"/>
      <c r="AK31" s="307"/>
      <c r="AL31" s="308"/>
    </row>
    <row r="32" spans="1:51" ht="33" customHeight="1" x14ac:dyDescent="0.2">
      <c r="C32" s="309" t="s">
        <v>4</v>
      </c>
      <c r="D32" s="309"/>
      <c r="E32" s="309"/>
      <c r="F32" s="69">
        <f>SUM(D28:AT28)</f>
        <v>385</v>
      </c>
      <c r="G32" s="70" t="s">
        <v>14</v>
      </c>
      <c r="J32" s="70">
        <f>ROUND(F32/60,0)</f>
        <v>6</v>
      </c>
      <c r="K32" s="353" t="s">
        <v>4</v>
      </c>
      <c r="L32" s="354"/>
      <c r="O32" s="68" t="s">
        <v>93</v>
      </c>
      <c r="P32" s="355">
        <f>P19</f>
        <v>0</v>
      </c>
      <c r="Q32" s="356"/>
      <c r="R32" s="357"/>
      <c r="S32" s="70" t="s">
        <v>92</v>
      </c>
      <c r="T32" s="72"/>
      <c r="W32" s="71"/>
      <c r="X32" s="311">
        <f>P32*J32</f>
        <v>0</v>
      </c>
      <c r="Y32" s="311"/>
      <c r="Z32" s="311"/>
      <c r="AA32" s="311"/>
      <c r="AB32" s="311"/>
      <c r="AC32" s="68" t="s">
        <v>92</v>
      </c>
      <c r="AG32" s="330">
        <f>X32+X33</f>
        <v>0</v>
      </c>
      <c r="AH32" s="331"/>
      <c r="AI32" s="331"/>
      <c r="AJ32" s="331"/>
      <c r="AK32" s="331"/>
      <c r="AL32" s="338" t="s">
        <v>92</v>
      </c>
    </row>
    <row r="33" spans="1:51" ht="33" customHeight="1" thickBot="1" x14ac:dyDescent="0.25">
      <c r="C33" s="310" t="s">
        <v>6</v>
      </c>
      <c r="D33" s="310"/>
      <c r="E33" s="310"/>
      <c r="F33" s="73">
        <f>SUM(D29:AT29)</f>
        <v>46.3</v>
      </c>
      <c r="G33" s="74" t="s">
        <v>15</v>
      </c>
      <c r="H33" s="72"/>
      <c r="I33" s="71"/>
      <c r="J33" s="73">
        <f>ROUNDUP(F33,-1)</f>
        <v>50</v>
      </c>
      <c r="K33" s="353" t="s">
        <v>15</v>
      </c>
      <c r="L33" s="354"/>
      <c r="M33" s="72"/>
      <c r="N33" s="71"/>
      <c r="O33" s="75" t="s">
        <v>94</v>
      </c>
      <c r="P33" s="358">
        <f>P20</f>
        <v>0</v>
      </c>
      <c r="Q33" s="359"/>
      <c r="R33" s="360"/>
      <c r="S33" s="74" t="s">
        <v>92</v>
      </c>
      <c r="X33" s="311">
        <f>P33*J33</f>
        <v>0</v>
      </c>
      <c r="Y33" s="311"/>
      <c r="Z33" s="311"/>
      <c r="AA33" s="311"/>
      <c r="AB33" s="311"/>
      <c r="AC33" s="68" t="s">
        <v>92</v>
      </c>
      <c r="AG33" s="332"/>
      <c r="AH33" s="333"/>
      <c r="AI33" s="333"/>
      <c r="AJ33" s="333"/>
      <c r="AK33" s="333"/>
      <c r="AL33" s="339"/>
    </row>
    <row r="34" spans="1:51" ht="33" customHeight="1" x14ac:dyDescent="0.2"/>
    <row r="35" spans="1:51" ht="33" customHeight="1" thickBot="1" x14ac:dyDescent="0.25"/>
    <row r="36" spans="1:51" ht="33" customHeight="1" thickBot="1" x14ac:dyDescent="0.25">
      <c r="B36" s="327" t="s">
        <v>60</v>
      </c>
      <c r="C36" s="328"/>
      <c r="D36" s="328"/>
      <c r="E36" s="328"/>
      <c r="F36" s="328"/>
      <c r="G36" s="328"/>
      <c r="H36" s="329"/>
      <c r="I36" s="10"/>
    </row>
    <row r="37" spans="1:51" s="5" customFormat="1" ht="33" customHeight="1" thickBot="1" x14ac:dyDescent="0.25">
      <c r="C37" s="312" t="s">
        <v>2</v>
      </c>
      <c r="D37" s="312"/>
      <c r="E37" s="76"/>
      <c r="F37" s="334">
        <v>0.3125</v>
      </c>
      <c r="G37" s="335"/>
      <c r="I37" s="313">
        <v>0.33333333333333331</v>
      </c>
      <c r="J37" s="312"/>
      <c r="K37" s="312" t="s">
        <v>3</v>
      </c>
      <c r="L37" s="312"/>
      <c r="O37" s="313"/>
      <c r="P37" s="312"/>
      <c r="Q37" s="312"/>
      <c r="R37" s="312"/>
      <c r="S37" s="312" t="s">
        <v>2</v>
      </c>
      <c r="T37" s="312"/>
      <c r="U37" s="313">
        <v>0.625</v>
      </c>
      <c r="V37" s="312"/>
      <c r="X37" s="313">
        <v>0.64583333333333337</v>
      </c>
      <c r="Y37" s="312"/>
      <c r="Z37" s="314">
        <v>0.65972222222222221</v>
      </c>
      <c r="AA37" s="315"/>
      <c r="AB37" s="313"/>
      <c r="AC37" s="312"/>
      <c r="AD37" s="313">
        <v>0.6875</v>
      </c>
      <c r="AE37" s="312"/>
      <c r="AG37" s="313">
        <v>0.70833333333333337</v>
      </c>
      <c r="AH37" s="312"/>
      <c r="AI37" s="313">
        <v>0.72222222222222221</v>
      </c>
      <c r="AJ37" s="312"/>
      <c r="AM37" s="313">
        <v>0.75</v>
      </c>
      <c r="AN37" s="312"/>
      <c r="AP37" s="313">
        <v>0.77083333333333337</v>
      </c>
      <c r="AQ37" s="312"/>
      <c r="AR37" s="313"/>
      <c r="AS37" s="312"/>
      <c r="AT37" s="313" t="s">
        <v>3</v>
      </c>
      <c r="AU37" s="312"/>
    </row>
    <row r="38" spans="1:51" s="56" customFormat="1" ht="33" customHeight="1" x14ac:dyDescent="0.2">
      <c r="A38" s="549" t="s">
        <v>140</v>
      </c>
      <c r="B38" s="549"/>
      <c r="C38" s="550"/>
      <c r="D38" s="53"/>
      <c r="E38" s="54"/>
      <c r="F38" s="55" t="s">
        <v>99</v>
      </c>
      <c r="G38" s="367"/>
      <c r="H38" s="448"/>
      <c r="I38" s="449"/>
      <c r="J38" s="388" t="s">
        <v>82</v>
      </c>
      <c r="K38" s="389"/>
      <c r="T38" s="392" t="s">
        <v>82</v>
      </c>
      <c r="U38" s="393"/>
      <c r="V38" s="367"/>
      <c r="W38" s="448"/>
      <c r="X38" s="449"/>
      <c r="Y38" s="84"/>
      <c r="Z38" s="85"/>
      <c r="AA38" s="94"/>
      <c r="AB38" s="95"/>
      <c r="AC38" s="95"/>
      <c r="AD38" s="85"/>
      <c r="AE38" s="367"/>
      <c r="AF38" s="448"/>
      <c r="AG38" s="449"/>
      <c r="AH38" s="84"/>
      <c r="AI38" s="85"/>
      <c r="AJ38" s="94"/>
      <c r="AK38" s="95"/>
      <c r="AL38" s="95"/>
      <c r="AM38" s="85"/>
      <c r="AN38" s="367"/>
      <c r="AO38" s="448"/>
      <c r="AP38" s="449"/>
      <c r="AQ38" s="398" t="s">
        <v>147</v>
      </c>
      <c r="AR38" s="399"/>
      <c r="AS38" s="57"/>
      <c r="AT38" s="58"/>
    </row>
    <row r="39" spans="1:51" s="5" customFormat="1" ht="33" customHeight="1" x14ac:dyDescent="0.2">
      <c r="D39" s="336" t="s">
        <v>9</v>
      </c>
      <c r="E39" s="337"/>
      <c r="F39" s="59" t="s">
        <v>5</v>
      </c>
      <c r="G39" s="321" t="s">
        <v>139</v>
      </c>
      <c r="H39" s="322"/>
      <c r="I39" s="323"/>
      <c r="J39" s="400" t="s">
        <v>0</v>
      </c>
      <c r="K39" s="401"/>
      <c r="T39" s="402" t="s">
        <v>1</v>
      </c>
      <c r="U39" s="529"/>
      <c r="V39" s="369" t="s">
        <v>136</v>
      </c>
      <c r="W39" s="370"/>
      <c r="X39" s="520"/>
      <c r="Y39" s="344" t="s">
        <v>16</v>
      </c>
      <c r="Z39" s="467"/>
      <c r="AA39" s="458" t="s">
        <v>13</v>
      </c>
      <c r="AB39" s="522"/>
      <c r="AC39" s="522"/>
      <c r="AD39" s="467"/>
      <c r="AE39" s="369" t="s">
        <v>137</v>
      </c>
      <c r="AF39" s="524"/>
      <c r="AG39" s="525"/>
      <c r="AH39" s="344" t="s">
        <v>16</v>
      </c>
      <c r="AI39" s="467"/>
      <c r="AJ39" s="458" t="s">
        <v>13</v>
      </c>
      <c r="AK39" s="522"/>
      <c r="AL39" s="522"/>
      <c r="AM39" s="467"/>
      <c r="AN39" s="369" t="s">
        <v>146</v>
      </c>
      <c r="AO39" s="370"/>
      <c r="AP39" s="520"/>
      <c r="AQ39" s="404" t="s">
        <v>0</v>
      </c>
      <c r="AR39" s="405"/>
      <c r="AS39" s="414" t="s">
        <v>11</v>
      </c>
      <c r="AT39" s="415"/>
    </row>
    <row r="40" spans="1:51" s="5" customFormat="1" ht="33" customHeight="1" thickBot="1" x14ac:dyDescent="0.2">
      <c r="D40" s="379" t="s">
        <v>10</v>
      </c>
      <c r="E40" s="380"/>
      <c r="F40" s="60" t="s">
        <v>8</v>
      </c>
      <c r="G40" s="324"/>
      <c r="H40" s="325"/>
      <c r="I40" s="326"/>
      <c r="J40" s="381" t="s">
        <v>8</v>
      </c>
      <c r="K40" s="382"/>
      <c r="T40" s="384" t="s">
        <v>8</v>
      </c>
      <c r="U40" s="519"/>
      <c r="V40" s="371"/>
      <c r="W40" s="372"/>
      <c r="X40" s="521"/>
      <c r="Y40" s="464"/>
      <c r="Z40" s="461"/>
      <c r="AA40" s="464"/>
      <c r="AB40" s="523"/>
      <c r="AC40" s="523"/>
      <c r="AD40" s="461"/>
      <c r="AE40" s="324"/>
      <c r="AF40" s="325"/>
      <c r="AG40" s="326"/>
      <c r="AH40" s="464"/>
      <c r="AI40" s="461"/>
      <c r="AJ40" s="464"/>
      <c r="AK40" s="523"/>
      <c r="AL40" s="523"/>
      <c r="AM40" s="461"/>
      <c r="AN40" s="371"/>
      <c r="AO40" s="372"/>
      <c r="AP40" s="521"/>
      <c r="AQ40" s="416" t="s">
        <v>8</v>
      </c>
      <c r="AR40" s="417"/>
      <c r="AS40" s="395" t="s">
        <v>10</v>
      </c>
      <c r="AT40" s="396"/>
      <c r="AV40" s="413"/>
      <c r="AW40" s="413"/>
      <c r="AX40" s="51"/>
      <c r="AY40" s="51"/>
    </row>
    <row r="41" spans="1:51" s="63" customFormat="1" ht="33" customHeight="1" x14ac:dyDescent="0.2">
      <c r="A41" s="546" t="s">
        <v>87</v>
      </c>
      <c r="B41" s="546"/>
      <c r="C41" s="547"/>
      <c r="D41" s="538">
        <v>60</v>
      </c>
      <c r="E41" s="539"/>
      <c r="F41" s="96">
        <f>'【企画提案時提出】R7～企画提案に係る見積内訳'!W47</f>
        <v>0</v>
      </c>
      <c r="G41" s="526">
        <v>30</v>
      </c>
      <c r="H41" s="527"/>
      <c r="I41" s="528"/>
      <c r="J41" s="540">
        <f>K15</f>
        <v>0</v>
      </c>
      <c r="K41" s="541"/>
      <c r="L41" s="62"/>
      <c r="M41" s="62"/>
      <c r="N41" s="62"/>
      <c r="O41" s="62"/>
      <c r="P41" s="62"/>
      <c r="Q41" s="62"/>
      <c r="R41" s="62"/>
      <c r="S41" s="62"/>
      <c r="T41" s="542">
        <f>J41</f>
        <v>0</v>
      </c>
      <c r="U41" s="543"/>
      <c r="V41" s="526">
        <v>30</v>
      </c>
      <c r="W41" s="527"/>
      <c r="X41" s="528"/>
      <c r="Y41" s="535">
        <v>20</v>
      </c>
      <c r="Z41" s="536"/>
      <c r="AA41" s="535">
        <v>40</v>
      </c>
      <c r="AB41" s="537"/>
      <c r="AC41" s="537"/>
      <c r="AD41" s="536"/>
      <c r="AE41" s="526">
        <v>30</v>
      </c>
      <c r="AF41" s="527"/>
      <c r="AG41" s="528"/>
      <c r="AH41" s="511">
        <v>20</v>
      </c>
      <c r="AI41" s="513"/>
      <c r="AJ41" s="511">
        <v>40</v>
      </c>
      <c r="AK41" s="512"/>
      <c r="AL41" s="512"/>
      <c r="AM41" s="513"/>
      <c r="AN41" s="526">
        <v>30</v>
      </c>
      <c r="AO41" s="527"/>
      <c r="AP41" s="528"/>
      <c r="AQ41" s="530">
        <f>F41</f>
        <v>0</v>
      </c>
      <c r="AR41" s="531"/>
      <c r="AS41" s="532">
        <v>60</v>
      </c>
      <c r="AT41" s="533"/>
      <c r="AU41" s="62"/>
      <c r="AV41" s="412"/>
      <c r="AW41" s="412"/>
      <c r="AX41" s="62"/>
      <c r="AY41" s="406"/>
    </row>
    <row r="42" spans="1:51" s="66" customFormat="1" ht="33" customHeight="1" thickBot="1" x14ac:dyDescent="0.25">
      <c r="A42" s="319" t="s">
        <v>88</v>
      </c>
      <c r="B42" s="319"/>
      <c r="C42" s="320"/>
      <c r="D42" s="425">
        <v>0</v>
      </c>
      <c r="E42" s="426"/>
      <c r="F42" s="93">
        <f>'【企画提案時提出】R7～企画提案に係る見積内訳'!AB47</f>
        <v>0</v>
      </c>
      <c r="G42" s="497">
        <v>7</v>
      </c>
      <c r="H42" s="498"/>
      <c r="I42" s="499"/>
      <c r="J42" s="534">
        <f>K16</f>
        <v>0</v>
      </c>
      <c r="K42" s="382"/>
      <c r="L42" s="5"/>
      <c r="M42" s="5"/>
      <c r="N42" s="5"/>
      <c r="O42" s="5"/>
      <c r="Q42" s="5"/>
      <c r="T42" s="495">
        <f>J42</f>
        <v>0</v>
      </c>
      <c r="U42" s="496"/>
      <c r="V42" s="497">
        <v>7</v>
      </c>
      <c r="W42" s="498"/>
      <c r="X42" s="499"/>
      <c r="Y42" s="472">
        <v>7</v>
      </c>
      <c r="Z42" s="507"/>
      <c r="AA42" s="508">
        <v>0</v>
      </c>
      <c r="AB42" s="509"/>
      <c r="AC42" s="509"/>
      <c r="AD42" s="510"/>
      <c r="AE42" s="497">
        <v>7</v>
      </c>
      <c r="AF42" s="498"/>
      <c r="AG42" s="499"/>
      <c r="AH42" s="544">
        <v>7</v>
      </c>
      <c r="AI42" s="545"/>
      <c r="AJ42" s="514">
        <v>0</v>
      </c>
      <c r="AK42" s="515"/>
      <c r="AL42" s="515"/>
      <c r="AM42" s="516"/>
      <c r="AN42" s="497">
        <v>7</v>
      </c>
      <c r="AO42" s="498"/>
      <c r="AP42" s="499"/>
      <c r="AQ42" s="503">
        <f>F42</f>
        <v>0</v>
      </c>
      <c r="AR42" s="504"/>
      <c r="AS42" s="517">
        <v>0</v>
      </c>
      <c r="AT42" s="518"/>
      <c r="AV42" s="319"/>
      <c r="AW42" s="319"/>
      <c r="AY42" s="312"/>
    </row>
    <row r="43" spans="1:51" ht="33" customHeight="1" thickBot="1" x14ac:dyDescent="0.25"/>
    <row r="44" spans="1:51" ht="46.95" customHeight="1" x14ac:dyDescent="0.2">
      <c r="C44" s="301" t="s">
        <v>157</v>
      </c>
      <c r="D44" s="302"/>
      <c r="E44" s="302"/>
      <c r="F44" s="302"/>
      <c r="G44" s="302"/>
      <c r="J44" s="303" t="s">
        <v>141</v>
      </c>
      <c r="K44" s="304"/>
      <c r="L44" s="305"/>
      <c r="O44" s="303" t="s">
        <v>158</v>
      </c>
      <c r="P44" s="304"/>
      <c r="Q44" s="304"/>
      <c r="R44" s="304"/>
      <c r="S44" s="305"/>
      <c r="X44" s="301" t="s">
        <v>159</v>
      </c>
      <c r="Y44" s="302"/>
      <c r="Z44" s="302"/>
      <c r="AA44" s="302"/>
      <c r="AB44" s="302"/>
      <c r="AC44" s="302"/>
      <c r="AG44" s="306" t="s">
        <v>142</v>
      </c>
      <c r="AH44" s="307"/>
      <c r="AI44" s="307"/>
      <c r="AJ44" s="307"/>
      <c r="AK44" s="307"/>
      <c r="AL44" s="308"/>
    </row>
    <row r="45" spans="1:51" ht="33" customHeight="1" x14ac:dyDescent="0.2">
      <c r="C45" s="309" t="s">
        <v>4</v>
      </c>
      <c r="D45" s="309"/>
      <c r="E45" s="309"/>
      <c r="F45" s="69">
        <f>SUM(D41:AT41)</f>
        <v>360</v>
      </c>
      <c r="G45" s="70" t="s">
        <v>14</v>
      </c>
      <c r="H45" s="72"/>
      <c r="J45" s="70">
        <f>ROUND(F45/60,0)</f>
        <v>6</v>
      </c>
      <c r="K45" s="353" t="s">
        <v>4</v>
      </c>
      <c r="L45" s="354"/>
      <c r="M45" s="72"/>
      <c r="N45" s="71"/>
      <c r="O45" s="68" t="s">
        <v>93</v>
      </c>
      <c r="P45" s="355">
        <f>P19</f>
        <v>0</v>
      </c>
      <c r="Q45" s="356"/>
      <c r="R45" s="357"/>
      <c r="S45" s="70" t="s">
        <v>92</v>
      </c>
      <c r="T45" s="72"/>
      <c r="W45" s="71"/>
      <c r="X45" s="311">
        <f>P45*J45</f>
        <v>0</v>
      </c>
      <c r="Y45" s="311"/>
      <c r="Z45" s="311"/>
      <c r="AA45" s="311"/>
      <c r="AB45" s="311"/>
      <c r="AC45" s="68" t="s">
        <v>92</v>
      </c>
      <c r="AG45" s="330">
        <f>X45+X46</f>
        <v>0</v>
      </c>
      <c r="AH45" s="331"/>
      <c r="AI45" s="331"/>
      <c r="AJ45" s="331"/>
      <c r="AK45" s="331"/>
      <c r="AL45" s="338" t="s">
        <v>92</v>
      </c>
    </row>
    <row r="46" spans="1:51" ht="33" customHeight="1" thickBot="1" x14ac:dyDescent="0.25">
      <c r="C46" s="310" t="s">
        <v>6</v>
      </c>
      <c r="D46" s="310"/>
      <c r="E46" s="310"/>
      <c r="F46" s="73">
        <f>SUM(D42:AT42)</f>
        <v>42</v>
      </c>
      <c r="G46" s="74" t="s">
        <v>15</v>
      </c>
      <c r="I46" s="71"/>
      <c r="J46" s="73">
        <f>ROUNDUP(F46,-1)</f>
        <v>50</v>
      </c>
      <c r="K46" s="353" t="s">
        <v>15</v>
      </c>
      <c r="L46" s="354"/>
      <c r="O46" s="75" t="s">
        <v>94</v>
      </c>
      <c r="P46" s="358">
        <f>P20</f>
        <v>0</v>
      </c>
      <c r="Q46" s="359"/>
      <c r="R46" s="360"/>
      <c r="S46" s="74" t="s">
        <v>92</v>
      </c>
      <c r="X46" s="311">
        <f>P46*J46</f>
        <v>0</v>
      </c>
      <c r="Y46" s="311"/>
      <c r="Z46" s="311"/>
      <c r="AA46" s="311"/>
      <c r="AB46" s="311"/>
      <c r="AC46" s="68" t="s">
        <v>92</v>
      </c>
      <c r="AG46" s="332"/>
      <c r="AH46" s="333"/>
      <c r="AI46" s="333"/>
      <c r="AJ46" s="333"/>
      <c r="AK46" s="333"/>
      <c r="AL46" s="339"/>
    </row>
    <row r="47" spans="1:51" ht="33" customHeight="1" x14ac:dyDescent="0.2"/>
    <row r="48" spans="1:51" ht="30" customHeight="1" x14ac:dyDescent="0.2"/>
    <row r="49" s="4" customFormat="1" ht="30" customHeight="1" x14ac:dyDescent="0.2"/>
    <row r="50" s="4" customFormat="1" ht="30" customHeight="1" x14ac:dyDescent="0.2"/>
    <row r="51" s="4" customFormat="1" ht="30" customHeight="1" x14ac:dyDescent="0.2"/>
    <row r="52" s="4" customFormat="1" ht="30" customHeight="1" x14ac:dyDescent="0.2"/>
  </sheetData>
  <sheetProtection algorithmName="SHA-512" hashValue="TFTYaB7BO2qJzdtdWxP+yF9JOIkcMW7EbEwfl/PPBE2HhHwE3HkWD+0aLHVW7+u2HG+Mpbn5md9yG5YxteTPXg==" saltValue="olQFJxacHk5bQor6NN+A7Q==" spinCount="100000" sheet="1" objects="1" scenarios="1"/>
  <mergeCells count="298">
    <mergeCell ref="B1:AS1"/>
    <mergeCell ref="A12:C12"/>
    <mergeCell ref="A25:C25"/>
    <mergeCell ref="A38:C38"/>
    <mergeCell ref="J26:J27"/>
    <mergeCell ref="G26:I27"/>
    <mergeCell ref="V26:W27"/>
    <mergeCell ref="AE26:AG27"/>
    <mergeCell ref="A28:C28"/>
    <mergeCell ref="A29:C29"/>
    <mergeCell ref="AN26:AP27"/>
    <mergeCell ref="K26:O27"/>
    <mergeCell ref="Y26:AB27"/>
    <mergeCell ref="AC26:AD27"/>
    <mergeCell ref="B7:AS7"/>
    <mergeCell ref="AP12:AQ12"/>
    <mergeCell ref="S13:U14"/>
    <mergeCell ref="AB13:AD14"/>
    <mergeCell ref="AK13:AM14"/>
    <mergeCell ref="A15:C15"/>
    <mergeCell ref="A16:C16"/>
    <mergeCell ref="K19:L19"/>
    <mergeCell ref="K20:L20"/>
    <mergeCell ref="J18:L18"/>
    <mergeCell ref="O18:S18"/>
    <mergeCell ref="C18:G18"/>
    <mergeCell ref="AQ41:AR41"/>
    <mergeCell ref="AS41:AT41"/>
    <mergeCell ref="AV41:AW41"/>
    <mergeCell ref="D42:E42"/>
    <mergeCell ref="G42:I42"/>
    <mergeCell ref="J42:K42"/>
    <mergeCell ref="V41:X41"/>
    <mergeCell ref="Y41:Z41"/>
    <mergeCell ref="AA41:AD41"/>
    <mergeCell ref="AE41:AG41"/>
    <mergeCell ref="AH41:AI41"/>
    <mergeCell ref="D41:E41"/>
    <mergeCell ref="G41:I41"/>
    <mergeCell ref="J41:K41"/>
    <mergeCell ref="T41:U41"/>
    <mergeCell ref="T42:U42"/>
    <mergeCell ref="V42:X42"/>
    <mergeCell ref="Y42:Z42"/>
    <mergeCell ref="AA42:AD42"/>
    <mergeCell ref="AE42:AG42"/>
    <mergeCell ref="AH42:AI42"/>
    <mergeCell ref="A41:C41"/>
    <mergeCell ref="AY41:AY42"/>
    <mergeCell ref="AJ41:AM41"/>
    <mergeCell ref="AJ42:AM42"/>
    <mergeCell ref="AN42:AP42"/>
    <mergeCell ref="AQ42:AR42"/>
    <mergeCell ref="AS42:AT42"/>
    <mergeCell ref="AV42:AW42"/>
    <mergeCell ref="J40:K40"/>
    <mergeCell ref="T40:U40"/>
    <mergeCell ref="AQ40:AR40"/>
    <mergeCell ref="AS40:AT40"/>
    <mergeCell ref="AV40:AW40"/>
    <mergeCell ref="V39:X40"/>
    <mergeCell ref="Y39:Z40"/>
    <mergeCell ref="AA39:AD40"/>
    <mergeCell ref="AE39:AG40"/>
    <mergeCell ref="AH39:AI40"/>
    <mergeCell ref="AJ39:AM40"/>
    <mergeCell ref="AN39:AP40"/>
    <mergeCell ref="AQ39:AR39"/>
    <mergeCell ref="AS39:AT39"/>
    <mergeCell ref="AN41:AP41"/>
    <mergeCell ref="J39:K39"/>
    <mergeCell ref="T39:U39"/>
    <mergeCell ref="D40:E40"/>
    <mergeCell ref="AR37:AS37"/>
    <mergeCell ref="AT37:AU37"/>
    <mergeCell ref="G38:I38"/>
    <mergeCell ref="J38:K38"/>
    <mergeCell ref="T38:U38"/>
    <mergeCell ref="V38:X38"/>
    <mergeCell ref="AE38:AG38"/>
    <mergeCell ref="AB37:AC37"/>
    <mergeCell ref="AD37:AE37"/>
    <mergeCell ref="AG37:AH37"/>
    <mergeCell ref="AI37:AJ37"/>
    <mergeCell ref="AM37:AN37"/>
    <mergeCell ref="AP37:AQ37"/>
    <mergeCell ref="O37:P37"/>
    <mergeCell ref="AN38:AP38"/>
    <mergeCell ref="AQ38:AR38"/>
    <mergeCell ref="C37:D37"/>
    <mergeCell ref="AQ28:AR28"/>
    <mergeCell ref="AQ29:AR29"/>
    <mergeCell ref="C32:E32"/>
    <mergeCell ref="K32:L32"/>
    <mergeCell ref="P32:R32"/>
    <mergeCell ref="X32:AB32"/>
    <mergeCell ref="AG32:AK33"/>
    <mergeCell ref="AL32:AL33"/>
    <mergeCell ref="C33:E33"/>
    <mergeCell ref="K33:L33"/>
    <mergeCell ref="P33:R33"/>
    <mergeCell ref="X33:AB33"/>
    <mergeCell ref="AC29:AD29"/>
    <mergeCell ref="AE29:AG29"/>
    <mergeCell ref="AH29:AI29"/>
    <mergeCell ref="AJ29:AM29"/>
    <mergeCell ref="C31:G31"/>
    <mergeCell ref="J31:L31"/>
    <mergeCell ref="O31:S31"/>
    <mergeCell ref="X31:AC31"/>
    <mergeCell ref="AN28:AP28"/>
    <mergeCell ref="AV27:AW27"/>
    <mergeCell ref="AS28:AT28"/>
    <mergeCell ref="AV28:AW28"/>
    <mergeCell ref="AY28:AY29"/>
    <mergeCell ref="AS29:AT29"/>
    <mergeCell ref="AV29:AW29"/>
    <mergeCell ref="D28:E28"/>
    <mergeCell ref="G28:I28"/>
    <mergeCell ref="K28:O28"/>
    <mergeCell ref="P28:Q28"/>
    <mergeCell ref="T28:U28"/>
    <mergeCell ref="V28:W28"/>
    <mergeCell ref="Y28:AB28"/>
    <mergeCell ref="D29:E29"/>
    <mergeCell ref="G29:I29"/>
    <mergeCell ref="K29:O29"/>
    <mergeCell ref="P29:Q29"/>
    <mergeCell ref="T29:U29"/>
    <mergeCell ref="AN29:AP29"/>
    <mergeCell ref="AC28:AD28"/>
    <mergeCell ref="AE28:AG28"/>
    <mergeCell ref="AH28:AI28"/>
    <mergeCell ref="V29:W29"/>
    <mergeCell ref="Y29:AB29"/>
    <mergeCell ref="AQ26:AR26"/>
    <mergeCell ref="AS26:AT26"/>
    <mergeCell ref="D27:E27"/>
    <mergeCell ref="P27:Q27"/>
    <mergeCell ref="T27:U27"/>
    <mergeCell ref="T26:U26"/>
    <mergeCell ref="AQ27:AR27"/>
    <mergeCell ref="AS27:AT27"/>
    <mergeCell ref="D26:E26"/>
    <mergeCell ref="P26:Q26"/>
    <mergeCell ref="AT24:AU24"/>
    <mergeCell ref="G25:I25"/>
    <mergeCell ref="P25:Q25"/>
    <mergeCell ref="T25:U25"/>
    <mergeCell ref="V25:W25"/>
    <mergeCell ref="Y25:AB25"/>
    <mergeCell ref="AC25:AD25"/>
    <mergeCell ref="AD24:AE24"/>
    <mergeCell ref="AG24:AH24"/>
    <mergeCell ref="AI24:AJ24"/>
    <mergeCell ref="AM24:AN24"/>
    <mergeCell ref="AP24:AQ24"/>
    <mergeCell ref="AR24:AS24"/>
    <mergeCell ref="Q24:R24"/>
    <mergeCell ref="S24:T24"/>
    <mergeCell ref="U24:V24"/>
    <mergeCell ref="W24:X24"/>
    <mergeCell ref="Y24:Z24"/>
    <mergeCell ref="AB24:AC24"/>
    <mergeCell ref="AE25:AG25"/>
    <mergeCell ref="AN25:AP25"/>
    <mergeCell ref="AQ25:AR25"/>
    <mergeCell ref="AJ25:AM25"/>
    <mergeCell ref="AG12:AJ12"/>
    <mergeCell ref="AW14:AX14"/>
    <mergeCell ref="D15:E15"/>
    <mergeCell ref="K15:L15"/>
    <mergeCell ref="D16:E16"/>
    <mergeCell ref="K16:L16"/>
    <mergeCell ref="Q16:R16"/>
    <mergeCell ref="AE15:AF15"/>
    <mergeCell ref="AG15:AJ15"/>
    <mergeCell ref="M15:N15"/>
    <mergeCell ref="Q15:R15"/>
    <mergeCell ref="S15:U15"/>
    <mergeCell ref="V15:W15"/>
    <mergeCell ref="X15:AA15"/>
    <mergeCell ref="AB15:AD15"/>
    <mergeCell ref="AK16:AM16"/>
    <mergeCell ref="AN16:AO16"/>
    <mergeCell ref="AP16:AQ16"/>
    <mergeCell ref="AS16:AT16"/>
    <mergeCell ref="S16:U16"/>
    <mergeCell ref="V16:W16"/>
    <mergeCell ref="X16:AA16"/>
    <mergeCell ref="AB16:AD16"/>
    <mergeCell ref="AE16:AF16"/>
    <mergeCell ref="AV15:AV16"/>
    <mergeCell ref="AK15:AM15"/>
    <mergeCell ref="AN15:AO15"/>
    <mergeCell ref="AP15:AQ15"/>
    <mergeCell ref="AS15:AT15"/>
    <mergeCell ref="AS14:AT14"/>
    <mergeCell ref="AP13:AQ13"/>
    <mergeCell ref="AN14:AO14"/>
    <mergeCell ref="AG13:AJ14"/>
    <mergeCell ref="AG16:AJ16"/>
    <mergeCell ref="AO11:AP11"/>
    <mergeCell ref="AQ11:AR11"/>
    <mergeCell ref="K12:L12"/>
    <mergeCell ref="M12:N12"/>
    <mergeCell ref="Q12:R12"/>
    <mergeCell ref="R11:S11"/>
    <mergeCell ref="U11:V11"/>
    <mergeCell ref="W11:X11"/>
    <mergeCell ref="AP14:AQ14"/>
    <mergeCell ref="Y11:Z11"/>
    <mergeCell ref="AA11:AB11"/>
    <mergeCell ref="AD11:AE11"/>
    <mergeCell ref="AK12:AM12"/>
    <mergeCell ref="AN12:AO12"/>
    <mergeCell ref="K13:L13"/>
    <mergeCell ref="M13:N13"/>
    <mergeCell ref="Q13:R13"/>
    <mergeCell ref="S12:U12"/>
    <mergeCell ref="AB12:AD12"/>
    <mergeCell ref="AN13:AO13"/>
    <mergeCell ref="V12:W12"/>
    <mergeCell ref="V13:W13"/>
    <mergeCell ref="V14:W14"/>
    <mergeCell ref="X13:AA14"/>
    <mergeCell ref="D13:E13"/>
    <mergeCell ref="F11:G11"/>
    <mergeCell ref="G15:J15"/>
    <mergeCell ref="G16:J16"/>
    <mergeCell ref="G12:J12"/>
    <mergeCell ref="G13:J14"/>
    <mergeCell ref="AE12:AF12"/>
    <mergeCell ref="AE13:AF13"/>
    <mergeCell ref="AE14:AF14"/>
    <mergeCell ref="D14:E14"/>
    <mergeCell ref="K14:L14"/>
    <mergeCell ref="M14:N14"/>
    <mergeCell ref="Q14:R14"/>
    <mergeCell ref="M16:N16"/>
    <mergeCell ref="X12:AA12"/>
    <mergeCell ref="B9:H9"/>
    <mergeCell ref="B6:AN6"/>
    <mergeCell ref="C11:D11"/>
    <mergeCell ref="J11:K11"/>
    <mergeCell ref="L11:M11"/>
    <mergeCell ref="P11:Q11"/>
    <mergeCell ref="AF11:AG11"/>
    <mergeCell ref="AJ11:AK11"/>
    <mergeCell ref="AM11:AN11"/>
    <mergeCell ref="AG18:AL18"/>
    <mergeCell ref="AL19:AL20"/>
    <mergeCell ref="F24:G24"/>
    <mergeCell ref="X26:X27"/>
    <mergeCell ref="AH26:AI27"/>
    <mergeCell ref="AJ26:AM27"/>
    <mergeCell ref="X18:AC18"/>
    <mergeCell ref="C45:E45"/>
    <mergeCell ref="K45:L45"/>
    <mergeCell ref="P45:R45"/>
    <mergeCell ref="X45:AB45"/>
    <mergeCell ref="AG45:AK46"/>
    <mergeCell ref="AL45:AL46"/>
    <mergeCell ref="C46:E46"/>
    <mergeCell ref="K46:L46"/>
    <mergeCell ref="P46:R46"/>
    <mergeCell ref="X46:AB46"/>
    <mergeCell ref="P19:R19"/>
    <mergeCell ref="P20:R20"/>
    <mergeCell ref="B36:H36"/>
    <mergeCell ref="I37:J37"/>
    <mergeCell ref="K37:L37"/>
    <mergeCell ref="Q37:R37"/>
    <mergeCell ref="S37:T37"/>
    <mergeCell ref="C44:G44"/>
    <mergeCell ref="J44:L44"/>
    <mergeCell ref="O44:S44"/>
    <mergeCell ref="X44:AC44"/>
    <mergeCell ref="AG44:AL44"/>
    <mergeCell ref="C19:E19"/>
    <mergeCell ref="C20:E20"/>
    <mergeCell ref="X19:AB19"/>
    <mergeCell ref="X20:AB20"/>
    <mergeCell ref="C24:D24"/>
    <mergeCell ref="I24:J24"/>
    <mergeCell ref="K24:L24"/>
    <mergeCell ref="O24:P24"/>
    <mergeCell ref="AG31:AL31"/>
    <mergeCell ref="AJ28:AM28"/>
    <mergeCell ref="A42:C42"/>
    <mergeCell ref="G39:I40"/>
    <mergeCell ref="B23:L23"/>
    <mergeCell ref="AG19:AK20"/>
    <mergeCell ref="U37:V37"/>
    <mergeCell ref="X37:Y37"/>
    <mergeCell ref="Z37:AA37"/>
    <mergeCell ref="F37:G37"/>
    <mergeCell ref="D39:E39"/>
  </mergeCells>
  <phoneticPr fontId="1"/>
  <printOptions horizontalCentered="1"/>
  <pageMargins left="0.59055118110236227" right="0.39370078740157483" top="0.39370078740157483" bottom="0.39370078740157483" header="0.31496062992125984" footer="0.31496062992125984"/>
  <pageSetup paperSize="9" scale="49" fitToHeight="0" orientation="portrait" r:id="rId1"/>
  <colBreaks count="1" manualBreakCount="1">
    <brk id="7"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【企画提案時提出】R7～企画提案に係る見積内訳</vt:lpstr>
      <vt:lpstr>見積内訳参考資料</vt:lpstr>
      <vt:lpstr>'【企画提案時提出】R7～企画提案に係る見積内訳'!Print_Area</vt:lpstr>
      <vt:lpstr>見積内訳参考資料!Print_Area</vt:lpstr>
      <vt:lpstr>'【企画提案時提出】R7～企画提案に係る見積内訳'!Print_Titles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 一明</dc:creator>
  <cp:lastModifiedBy>田村 磨美</cp:lastModifiedBy>
  <cp:lastPrinted>2025-01-28T07:16:57Z</cp:lastPrinted>
  <dcterms:created xsi:type="dcterms:W3CDTF">2015-01-14T23:48:12Z</dcterms:created>
  <dcterms:modified xsi:type="dcterms:W3CDTF">2025-01-28T07:56:27Z</dcterms:modified>
</cp:coreProperties>
</file>