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File01\学校教育課\（※新しい０１※）280401よりここ\04_学務係\2小12_遠距離通学\01_塩江スクールバス\R7 塩江スクールバス\★★★R7-R11_契約関係\プロポーザル\①業者募集\"/>
    </mc:Choice>
  </mc:AlternateContent>
  <xr:revisionPtr revIDLastSave="0" documentId="13_ncr:1_{6DA302C2-4399-40EB-ADAA-FC4213D9439A}" xr6:coauthVersionLast="47" xr6:coauthVersionMax="47" xr10:uidLastSave="{00000000-0000-0000-0000-000000000000}"/>
  <bookViews>
    <workbookView xWindow="-108" yWindow="-108" windowWidth="23256" windowHeight="12456" xr2:uid="{00000000-000D-0000-FFFF-FFFF00000000}"/>
  </bookViews>
  <sheets>
    <sheet name="【企画提案時提出】R7～企画提案に係る見積内訳" sheetId="32" r:id="rId1"/>
    <sheet name="見積内訳参考資料" sheetId="33" r:id="rId2"/>
  </sheets>
  <definedNames>
    <definedName name="_xlnm.Print_Area" localSheetId="0">'【企画提案時提出】R7～企画提案に係る見積内訳'!$A$1:$AY$128</definedName>
    <definedName name="_xlnm.Print_Area" localSheetId="1">見積内訳参考資料!$A$1:$AV$47</definedName>
    <definedName name="_xlnm.Print_Titles" localSheetId="0">'【企画提案時提出】R7～企画提案に係る見積内訳'!$1:$5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79" i="32" l="1"/>
  <c r="AP80" i="32" s="1"/>
  <c r="AW78" i="32" l="1"/>
  <c r="AB9" i="32" l="1"/>
  <c r="Q118" i="32" s="1"/>
  <c r="F42" i="33"/>
  <c r="F41" i="33"/>
  <c r="P29" i="33"/>
  <c r="P28" i="33"/>
  <c r="V29" i="33"/>
  <c r="AE29" i="33" s="1"/>
  <c r="AN29" i="33" s="1"/>
  <c r="V28" i="33"/>
  <c r="AE28" i="33" s="1"/>
  <c r="AN28" i="33" s="1"/>
  <c r="F29" i="33"/>
  <c r="AQ29" i="33" s="1"/>
  <c r="F28" i="33"/>
  <c r="P20" i="33"/>
  <c r="P46" i="33" s="1"/>
  <c r="P19" i="33"/>
  <c r="P45" i="33" s="1"/>
  <c r="K16" i="33"/>
  <c r="Q16" i="33" s="1"/>
  <c r="T29" i="33" s="1"/>
  <c r="K15" i="33"/>
  <c r="Q15" i="33" s="1"/>
  <c r="T28" i="33" s="1"/>
  <c r="AK16" i="33"/>
  <c r="AK15" i="33"/>
  <c r="AB16" i="33"/>
  <c r="AB15" i="33"/>
  <c r="S16" i="33"/>
  <c r="S15" i="33"/>
  <c r="F16" i="33"/>
  <c r="AN16" i="33" s="1"/>
  <c r="F15" i="33"/>
  <c r="AN15" i="33" s="1"/>
  <c r="AR42" i="32"/>
  <c r="S63" i="32" s="1"/>
  <c r="W63" i="32"/>
  <c r="Y65" i="32"/>
  <c r="W67" i="32"/>
  <c r="W66" i="32"/>
  <c r="W65" i="32"/>
  <c r="W62" i="32"/>
  <c r="AR44" i="32"/>
  <c r="S65" i="32" s="1"/>
  <c r="AR45" i="32"/>
  <c r="AE65" i="32" s="1"/>
  <c r="AR47" i="32"/>
  <c r="S67" i="32" s="1"/>
  <c r="AR41" i="32"/>
  <c r="M63" i="32" s="1"/>
  <c r="AK42" i="32"/>
  <c r="S62" i="32" s="1"/>
  <c r="AK44" i="32"/>
  <c r="S64" i="32" s="1"/>
  <c r="AK45" i="32"/>
  <c r="AE64" i="32" s="1"/>
  <c r="AK47" i="32"/>
  <c r="S66" i="32" s="1"/>
  <c r="AK41" i="32"/>
  <c r="M62" i="32" s="1"/>
  <c r="AB46" i="32"/>
  <c r="AR46" i="32" s="1"/>
  <c r="M67" i="32" s="1"/>
  <c r="W46" i="32"/>
  <c r="AK46" i="32" s="1"/>
  <c r="M66" i="32" s="1"/>
  <c r="AB43" i="32"/>
  <c r="AR43" i="32" s="1"/>
  <c r="M65" i="32" s="1"/>
  <c r="W43" i="32"/>
  <c r="AK43" i="32" s="1"/>
  <c r="M64" i="32" l="1"/>
  <c r="AN64" i="32" s="1"/>
  <c r="X118" i="32"/>
  <c r="P32" i="33"/>
  <c r="P33" i="33"/>
  <c r="J41" i="33"/>
  <c r="T41" i="33" s="1"/>
  <c r="AQ41" i="33"/>
  <c r="AQ42" i="33"/>
  <c r="J42" i="33"/>
  <c r="T42" i="33" s="1"/>
  <c r="AQ28" i="33"/>
  <c r="F32" i="33" s="1"/>
  <c r="J32" i="33" s="1"/>
  <c r="F33" i="33"/>
  <c r="J33" i="33" s="1"/>
  <c r="F20" i="33"/>
  <c r="J20" i="33" s="1"/>
  <c r="X20" i="33" s="1"/>
  <c r="F19" i="33"/>
  <c r="J19" i="33" s="1"/>
  <c r="X19" i="33" s="1"/>
  <c r="AN65" i="32"/>
  <c r="AN66" i="32"/>
  <c r="O93" i="32" s="1"/>
  <c r="AN67" i="32"/>
  <c r="AN63" i="32"/>
  <c r="AN62" i="32"/>
  <c r="O89" i="32" s="1"/>
  <c r="I94" i="32"/>
  <c r="I93" i="32"/>
  <c r="I92" i="32"/>
  <c r="I91" i="32"/>
  <c r="I90" i="32"/>
  <c r="I89" i="32"/>
  <c r="AK89" i="32"/>
  <c r="F45" i="33" l="1"/>
  <c r="J45" i="33" s="1"/>
  <c r="X45" i="33" s="1"/>
  <c r="X33" i="33"/>
  <c r="X32" i="33"/>
  <c r="F46" i="33"/>
  <c r="J46" i="33" s="1"/>
  <c r="X46" i="33" s="1"/>
  <c r="AG19" i="33"/>
  <c r="S89" i="32"/>
  <c r="W89" i="32" s="1"/>
  <c r="O91" i="32"/>
  <c r="S91" i="32" s="1"/>
  <c r="W91" i="32" s="1"/>
  <c r="O90" i="32"/>
  <c r="S90" i="32" s="1"/>
  <c r="W90" i="32" s="1"/>
  <c r="O92" i="32"/>
  <c r="S92" i="32" s="1"/>
  <c r="S93" i="32"/>
  <c r="W93" i="32" s="1"/>
  <c r="O94" i="32"/>
  <c r="S94" i="32" s="1"/>
  <c r="W94" i="32" s="1"/>
  <c r="AA89" i="32" l="1"/>
  <c r="AG45" i="33"/>
  <c r="AG32" i="33"/>
  <c r="AA93" i="32"/>
  <c r="W92" i="32"/>
  <c r="AA91" i="32" s="1"/>
  <c r="AQ89" i="32" l="1"/>
  <c r="Q119" i="32" s="1"/>
  <c r="X119" i="32" l="1"/>
  <c r="X120" i="32" s="1"/>
  <c r="AR120" i="32" s="1"/>
  <c r="O120" i="32"/>
</calcChain>
</file>

<file path=xl/sharedStrings.xml><?xml version="1.0" encoding="utf-8"?>
<sst xmlns="http://schemas.openxmlformats.org/spreadsheetml/2006/main" count="363" uniqueCount="182">
  <si>
    <t>車庫</t>
    <rPh sb="0" eb="2">
      <t>シャコ</t>
    </rPh>
    <phoneticPr fontId="1"/>
  </si>
  <si>
    <t>学校</t>
    <rPh sb="0" eb="2">
      <t>ガッコウ</t>
    </rPh>
    <phoneticPr fontId="1"/>
  </si>
  <si>
    <t>出勤</t>
    <rPh sb="0" eb="2">
      <t>シュッキン</t>
    </rPh>
    <phoneticPr fontId="1"/>
  </si>
  <si>
    <t>退勤</t>
    <rPh sb="0" eb="2">
      <t>タイキン</t>
    </rPh>
    <phoneticPr fontId="1"/>
  </si>
  <si>
    <t>時間</t>
    <rPh sb="0" eb="2">
      <t>ジカン</t>
    </rPh>
    <phoneticPr fontId="1"/>
  </si>
  <si>
    <t>始発地</t>
    <rPh sb="0" eb="2">
      <t>シハツ</t>
    </rPh>
    <rPh sb="2" eb="3">
      <t>チ</t>
    </rPh>
    <phoneticPr fontId="1"/>
  </si>
  <si>
    <t>距離</t>
    <rPh sb="0" eb="2">
      <t>キョリ</t>
    </rPh>
    <phoneticPr fontId="1"/>
  </si>
  <si>
    <t>＝</t>
    <phoneticPr fontId="1"/>
  </si>
  <si>
    <t>へ移動</t>
    <rPh sb="1" eb="3">
      <t>イドウ</t>
    </rPh>
    <phoneticPr fontId="1"/>
  </si>
  <si>
    <t>出庫前</t>
    <rPh sb="0" eb="2">
      <t>シュッコ</t>
    </rPh>
    <rPh sb="2" eb="3">
      <t>マエ</t>
    </rPh>
    <phoneticPr fontId="1"/>
  </si>
  <si>
    <t>点検</t>
    <rPh sb="0" eb="2">
      <t>テンケン</t>
    </rPh>
    <phoneticPr fontId="1"/>
  </si>
  <si>
    <t>帰庫後</t>
    <rPh sb="0" eb="1">
      <t>キ</t>
    </rPh>
    <rPh sb="1" eb="2">
      <t>コ</t>
    </rPh>
    <rPh sb="2" eb="3">
      <t>アト</t>
    </rPh>
    <phoneticPr fontId="1"/>
  </si>
  <si>
    <t>学校へ</t>
    <rPh sb="0" eb="2">
      <t>ガッコウ</t>
    </rPh>
    <phoneticPr fontId="1"/>
  </si>
  <si>
    <t>待機</t>
    <rPh sb="0" eb="2">
      <t>タイキ</t>
    </rPh>
    <phoneticPr fontId="1"/>
  </si>
  <si>
    <t>分</t>
    <rPh sb="0" eb="1">
      <t>フン</t>
    </rPh>
    <phoneticPr fontId="1"/>
  </si>
  <si>
    <t>ｋｍ</t>
    <phoneticPr fontId="1"/>
  </si>
  <si>
    <t>学校へ
移動</t>
    <rPh sb="0" eb="2">
      <t>ガッコウ</t>
    </rPh>
    <rPh sb="4" eb="6">
      <t>イドウ</t>
    </rPh>
    <phoneticPr fontId="1"/>
  </si>
  <si>
    <t>移動待機</t>
    <rPh sb="0" eb="2">
      <t>イドウ</t>
    </rPh>
    <rPh sb="2" eb="4">
      <t>タイキ</t>
    </rPh>
    <phoneticPr fontId="1"/>
  </si>
  <si>
    <t>区間</t>
    <rPh sb="0" eb="2">
      <t>クカン</t>
    </rPh>
    <phoneticPr fontId="1"/>
  </si>
  <si>
    <t>車庫～始発地（A地点）</t>
    <rPh sb="0" eb="2">
      <t>シャコ</t>
    </rPh>
    <rPh sb="3" eb="5">
      <t>シハツ</t>
    </rPh>
    <rPh sb="5" eb="6">
      <t>チ</t>
    </rPh>
    <rPh sb="8" eb="10">
      <t>チテン</t>
    </rPh>
    <phoneticPr fontId="1"/>
  </si>
  <si>
    <t>車庫～始発地（塩江支所）</t>
    <rPh sb="0" eb="2">
      <t>シャコ</t>
    </rPh>
    <rPh sb="3" eb="5">
      <t>シハツ</t>
    </rPh>
    <rPh sb="5" eb="6">
      <t>チ</t>
    </rPh>
    <rPh sb="7" eb="9">
      <t>シオノエ</t>
    </rPh>
    <rPh sb="9" eb="11">
      <t>シショ</t>
    </rPh>
    <phoneticPr fontId="1"/>
  </si>
  <si>
    <t>車庫～始発地（落合橋付近）</t>
    <rPh sb="0" eb="2">
      <t>シャコ</t>
    </rPh>
    <rPh sb="3" eb="5">
      <t>シハツ</t>
    </rPh>
    <rPh sb="5" eb="6">
      <t>チ</t>
    </rPh>
    <rPh sb="7" eb="9">
      <t>オチアイ</t>
    </rPh>
    <rPh sb="9" eb="10">
      <t>ハシ</t>
    </rPh>
    <rPh sb="10" eb="12">
      <t>フキン</t>
    </rPh>
    <phoneticPr fontId="1"/>
  </si>
  <si>
    <t>車庫～こども園</t>
    <rPh sb="0" eb="2">
      <t>シャコ</t>
    </rPh>
    <rPh sb="6" eb="7">
      <t>エン</t>
    </rPh>
    <phoneticPr fontId="1"/>
  </si>
  <si>
    <t>時間</t>
    <rPh sb="0" eb="2">
      <t>ジカン</t>
    </rPh>
    <phoneticPr fontId="1"/>
  </si>
  <si>
    <t>距離</t>
    <rPh sb="0" eb="2">
      <t>キョリ</t>
    </rPh>
    <phoneticPr fontId="1"/>
  </si>
  <si>
    <t>稼働日数</t>
    <rPh sb="0" eb="4">
      <t>カドウニッスウ</t>
    </rPh>
    <phoneticPr fontId="1"/>
  </si>
  <si>
    <t>×</t>
    <phoneticPr fontId="1"/>
  </si>
  <si>
    <t>稼働日数２１０日</t>
    <phoneticPr fontId="1"/>
  </si>
  <si>
    <t>←年間金額（税抜き）</t>
    <rPh sb="1" eb="3">
      <t>ネンカン</t>
    </rPh>
    <rPh sb="3" eb="5">
      <t>キンガク</t>
    </rPh>
    <rPh sb="6" eb="7">
      <t>ゼイ</t>
    </rPh>
    <rPh sb="7" eb="8">
      <t>ヌ</t>
    </rPh>
    <phoneticPr fontId="1"/>
  </si>
  <si>
    <t>Ａ</t>
    <phoneticPr fontId="1"/>
  </si>
  <si>
    <t>Ｂ</t>
    <phoneticPr fontId="1"/>
  </si>
  <si>
    <t>年間運賃額＝（日車時間運賃額＋日車キロ運賃額）×稼働日数（３６５日）×年間契約に用いる実働率（Ｎ欄）</t>
    <rPh sb="24" eb="26">
      <t>カドウ</t>
    </rPh>
    <rPh sb="26" eb="28">
      <t>ニッスウ</t>
    </rPh>
    <rPh sb="32" eb="33">
      <t>ニチ</t>
    </rPh>
    <rPh sb="35" eb="39">
      <t>ネンカンケイヤク</t>
    </rPh>
    <rPh sb="40" eb="41">
      <t>モチ</t>
    </rPh>
    <rPh sb="48" eb="49">
      <t>ラン</t>
    </rPh>
    <phoneticPr fontId="1"/>
  </si>
  <si>
    <t>車庫～小・中学校</t>
    <rPh sb="0" eb="2">
      <t>シャコ</t>
    </rPh>
    <rPh sb="3" eb="4">
      <t>ショウ</t>
    </rPh>
    <rPh sb="5" eb="8">
      <t>チュウガッコウ</t>
    </rPh>
    <phoneticPr fontId="1"/>
  </si>
  <si>
    <t>Ｃ</t>
    <phoneticPr fontId="1"/>
  </si>
  <si>
    <t>Ｄ</t>
    <phoneticPr fontId="1"/>
  </si>
  <si>
    <t>Ｅ</t>
    <phoneticPr fontId="1"/>
  </si>
  <si>
    <t>Ｆ</t>
    <phoneticPr fontId="1"/>
  </si>
  <si>
    <t>Ｇ</t>
    <phoneticPr fontId="1"/>
  </si>
  <si>
    <t>Ｈ</t>
    <phoneticPr fontId="1"/>
  </si>
  <si>
    <t>Ｉ</t>
    <phoneticPr fontId="1"/>
  </si>
  <si>
    <t>Ｊ</t>
    <phoneticPr fontId="1"/>
  </si>
  <si>
    <t>Ｋ</t>
    <phoneticPr fontId="1"/>
  </si>
  <si>
    <t>Ｌ</t>
    <phoneticPr fontId="1"/>
  </si>
  <si>
    <t>四国ブロック平均実働率</t>
    <rPh sb="0" eb="2">
      <t>シコク</t>
    </rPh>
    <phoneticPr fontId="1"/>
  </si>
  <si>
    <t>Ｎ</t>
    <phoneticPr fontId="1"/>
  </si>
  <si>
    <t>Ｍ</t>
    <phoneticPr fontId="1"/>
  </si>
  <si>
    <t>Ｐ</t>
    <phoneticPr fontId="1"/>
  </si>
  <si>
    <t>Ｑ</t>
    <phoneticPr fontId="1"/>
  </si>
  <si>
    <t>Ｒ</t>
    <phoneticPr fontId="1"/>
  </si>
  <si>
    <t>Ｓ</t>
    <phoneticPr fontId="1"/>
  </si>
  <si>
    <t>Ｔ</t>
    <phoneticPr fontId="1"/>
  </si>
  <si>
    <t>Ｗ</t>
    <phoneticPr fontId="1"/>
  </si>
  <si>
    <t>Ｐ’</t>
    <phoneticPr fontId="1"/>
  </si>
  <si>
    <t>Ｑ’</t>
    <phoneticPr fontId="1"/>
  </si>
  <si>
    <t>Ｒ’</t>
    <phoneticPr fontId="1"/>
  </si>
  <si>
    <t>Ｓ’</t>
    <phoneticPr fontId="1"/>
  </si>
  <si>
    <t>Ｔ’</t>
    <phoneticPr fontId="1"/>
  </si>
  <si>
    <t>Ｗ’</t>
    <phoneticPr fontId="1"/>
  </si>
  <si>
    <t>走行回数（ウ）</t>
    <rPh sb="0" eb="2">
      <t>ソウコウ</t>
    </rPh>
    <rPh sb="2" eb="4">
      <t>カイスウ</t>
    </rPh>
    <phoneticPr fontId="1"/>
  </si>
  <si>
    <t>①安原Ａルート</t>
    <phoneticPr fontId="1"/>
  </si>
  <si>
    <t>③塩江ルート</t>
    <rPh sb="1" eb="3">
      <t>シオノエ</t>
    </rPh>
    <phoneticPr fontId="1"/>
  </si>
  <si>
    <t>③塩江ルート</t>
    <phoneticPr fontId="1"/>
  </si>
  <si>
    <t>a</t>
    <phoneticPr fontId="1"/>
  </si>
  <si>
    <t>b</t>
    <phoneticPr fontId="1"/>
  </si>
  <si>
    <t>e</t>
    <phoneticPr fontId="1"/>
  </si>
  <si>
    <t>d</t>
    <phoneticPr fontId="1"/>
  </si>
  <si>
    <t>f</t>
    <phoneticPr fontId="1"/>
  </si>
  <si>
    <t>g</t>
    <phoneticPr fontId="1"/>
  </si>
  <si>
    <t>h</t>
    <phoneticPr fontId="1"/>
  </si>
  <si>
    <t>i</t>
    <phoneticPr fontId="1"/>
  </si>
  <si>
    <t>j</t>
    <phoneticPr fontId="1"/>
  </si>
  <si>
    <t>m</t>
    <phoneticPr fontId="1"/>
  </si>
  <si>
    <t>n</t>
    <phoneticPr fontId="1"/>
  </si>
  <si>
    <t>r</t>
    <phoneticPr fontId="1"/>
  </si>
  <si>
    <t>t</t>
    <phoneticPr fontId="1"/>
  </si>
  <si>
    <t>u</t>
    <phoneticPr fontId="1"/>
  </si>
  <si>
    <t>受注者所有の車両によるルート</t>
    <phoneticPr fontId="1"/>
  </si>
  <si>
    <t>発注者所有の車両によるルート</t>
    <rPh sb="0" eb="1">
      <t>ハツ</t>
    </rPh>
    <phoneticPr fontId="1"/>
  </si>
  <si>
    <t>合計</t>
    <rPh sb="0" eb="2">
      <t>ゴウケイ</t>
    </rPh>
    <phoneticPr fontId="1"/>
  </si>
  <si>
    <t>１年間の見積金額
（税抜き）</t>
    <rPh sb="1" eb="3">
      <t>ネンカン</t>
    </rPh>
    <rPh sb="4" eb="6">
      <t>ミツモリ</t>
    </rPh>
    <rPh sb="6" eb="8">
      <t>キンガク</t>
    </rPh>
    <rPh sb="10" eb="12">
      <t>ゼイヌ</t>
    </rPh>
    <phoneticPr fontId="1"/>
  </si>
  <si>
    <t>５年間の見積金額
（税抜き）</t>
    <rPh sb="1" eb="3">
      <t>ネンカン</t>
    </rPh>
    <rPh sb="4" eb="6">
      <t>ミツモリ</t>
    </rPh>
    <rPh sb="6" eb="8">
      <t>キンガク</t>
    </rPh>
    <rPh sb="10" eb="12">
      <t>ゼイヌ</t>
    </rPh>
    <phoneticPr fontId="1"/>
  </si>
  <si>
    <t xml:space="preserve">    7:30</t>
    <phoneticPr fontId="1"/>
  </si>
  <si>
    <t>C・H</t>
    <phoneticPr fontId="1"/>
  </si>
  <si>
    <t>D・Ｉ</t>
  </si>
  <si>
    <t>D・Ｉ</t>
    <phoneticPr fontId="1"/>
  </si>
  <si>
    <t>移動</t>
    <rPh sb="0" eb="2">
      <t>イドウ</t>
    </rPh>
    <phoneticPr fontId="1"/>
  </si>
  <si>
    <t>待機</t>
    <rPh sb="0" eb="2">
      <t>タイキ</t>
    </rPh>
    <phoneticPr fontId="1"/>
  </si>
  <si>
    <t>時間（分）</t>
    <rPh sb="0" eb="2">
      <t>ジカン</t>
    </rPh>
    <rPh sb="3" eb="4">
      <t>フン</t>
    </rPh>
    <phoneticPr fontId="1"/>
  </si>
  <si>
    <t>距離（ｋｍ）</t>
    <rPh sb="0" eb="2">
      <t>キョリ</t>
    </rPh>
    <phoneticPr fontId="1"/>
  </si>
  <si>
    <t>分</t>
    <rPh sb="0" eb="1">
      <t>フン</t>
    </rPh>
    <phoneticPr fontId="1"/>
  </si>
  <si>
    <t>ｋｍ</t>
    <phoneticPr fontId="1"/>
  </si>
  <si>
    <t>時間</t>
    <rPh sb="0" eb="2">
      <t>ジカン</t>
    </rPh>
    <phoneticPr fontId="1"/>
  </si>
  <si>
    <t>円</t>
    <rPh sb="0" eb="1">
      <t>エン</t>
    </rPh>
    <phoneticPr fontId="1"/>
  </si>
  <si>
    <t>Ａ</t>
    <phoneticPr fontId="1"/>
  </si>
  <si>
    <t>Ｂ</t>
    <phoneticPr fontId="1"/>
  </si>
  <si>
    <t>F・Ｋ</t>
    <phoneticPr fontId="1"/>
  </si>
  <si>
    <t>Ｅ・Ｊ</t>
  </si>
  <si>
    <t>Ｅ・Ｊ</t>
    <phoneticPr fontId="1"/>
  </si>
  <si>
    <t>移動待機</t>
    <phoneticPr fontId="1"/>
  </si>
  <si>
    <t>Ｇ・Ｌ</t>
    <phoneticPr fontId="1"/>
  </si>
  <si>
    <t>●　受注者所有の車両によるルート（①安原Ａルート、②安原Ｂルート・⑤こども園ルート、③塩江ルート）</t>
    <phoneticPr fontId="1"/>
  </si>
  <si>
    <t>商号又は名称</t>
    <phoneticPr fontId="1"/>
  </si>
  <si>
    <t>企画提案に係る見積内訳書</t>
    <rPh sb="11" eb="12">
      <t>カ</t>
    </rPh>
    <phoneticPr fontId="1"/>
  </si>
  <si>
    <t>Ｙ</t>
    <phoneticPr fontId="1"/>
  </si>
  <si>
    <t>１日当たりの運行単価
(税抜き)</t>
    <phoneticPr fontId="1"/>
  </si>
  <si>
    <t>１時間当たり運賃</t>
    <phoneticPr fontId="1"/>
  </si>
  <si>
    <t>ルート区分</t>
    <rPh sb="3" eb="5">
      <t>クブン</t>
    </rPh>
    <phoneticPr fontId="1"/>
  </si>
  <si>
    <t>②安原Ｂルート・
⑤こども園ルート</t>
    <phoneticPr fontId="1"/>
  </si>
  <si>
    <t>時間
（ア）</t>
    <rPh sb="0" eb="2">
      <t>ジカン</t>
    </rPh>
    <phoneticPr fontId="1"/>
  </si>
  <si>
    <t>距離
（イ）</t>
    <rPh sb="0" eb="2">
      <t>キョリ</t>
    </rPh>
    <phoneticPr fontId="1"/>
  </si>
  <si>
    <t>エ　実働率</t>
    <rPh sb="2" eb="5">
      <t>ジツドウリツ</t>
    </rPh>
    <phoneticPr fontId="1"/>
  </si>
  <si>
    <t>企画提案者の実績実働率</t>
    <phoneticPr fontId="1"/>
  </si>
  <si>
    <t>ルート区分</t>
    <rPh sb="3" eb="5">
      <t>クブン</t>
    </rPh>
    <phoneticPr fontId="1"/>
  </si>
  <si>
    <t>車庫～小・中学校
（カ）</t>
    <rPh sb="0" eb="2">
      <t>シャコ</t>
    </rPh>
    <rPh sb="3" eb="4">
      <t>ショウ</t>
    </rPh>
    <rPh sb="5" eb="6">
      <t>チュウ</t>
    </rPh>
    <rPh sb="6" eb="8">
      <t>ガッコウ</t>
    </rPh>
    <phoneticPr fontId="1"/>
  </si>
  <si>
    <t>車庫～始発地
（キ）</t>
    <rPh sb="0" eb="2">
      <t>シャコ</t>
    </rPh>
    <rPh sb="3" eb="5">
      <t>シハツ</t>
    </rPh>
    <rPh sb="5" eb="6">
      <t>チ</t>
    </rPh>
    <phoneticPr fontId="1"/>
  </si>
  <si>
    <t>学校運行
（ク）</t>
    <phoneticPr fontId="1"/>
  </si>
  <si>
    <t>こども園運行
（ケ）</t>
    <rPh sb="3" eb="4">
      <t>エン</t>
    </rPh>
    <rPh sb="4" eb="6">
      <t>ウンコウ</t>
    </rPh>
    <phoneticPr fontId="1"/>
  </si>
  <si>
    <t>車庫～こども園
（コ）</t>
    <rPh sb="0" eb="2">
      <t>シャコ</t>
    </rPh>
    <rPh sb="6" eb="7">
      <t>エン</t>
    </rPh>
    <phoneticPr fontId="1"/>
  </si>
  <si>
    <t>点検・
待機等
（サ）</t>
    <rPh sb="0" eb="2">
      <t>テンケン</t>
    </rPh>
    <rPh sb="4" eb="6">
      <t>タイキ</t>
    </rPh>
    <rPh sb="6" eb="7">
      <t>トウ</t>
    </rPh>
    <phoneticPr fontId="1"/>
  </si>
  <si>
    <t>②安原Ｂルート・
⑤こども園ルート</t>
    <rPh sb="13" eb="14">
      <t>エン</t>
    </rPh>
    <phoneticPr fontId="1"/>
  </si>
  <si>
    <t>年間運賃額の算出に用いる実働率</t>
    <phoneticPr fontId="1"/>
  </si>
  <si>
    <t>オ　年間運賃額</t>
    <rPh sb="2" eb="6">
      <t>ネンカンウンチン</t>
    </rPh>
    <rPh sb="6" eb="7">
      <t>ガク</t>
    </rPh>
    <phoneticPr fontId="1"/>
  </si>
  <si>
    <t>①安原
Ａルート</t>
    <phoneticPr fontId="1"/>
  </si>
  <si>
    <t>⑥塩江
ルート</t>
    <rPh sb="1" eb="3">
      <t>シオノエ</t>
    </rPh>
    <phoneticPr fontId="1"/>
  </si>
  <si>
    <t>運賃単価
（シ）</t>
    <rPh sb="0" eb="2">
      <t>ウンチン</t>
    </rPh>
    <rPh sb="2" eb="4">
      <t>タンカ</t>
    </rPh>
    <phoneticPr fontId="1"/>
  </si>
  <si>
    <t>積算数値
（セ）</t>
    <rPh sb="0" eb="2">
      <t>セキサン</t>
    </rPh>
    <rPh sb="2" eb="4">
      <t>スウチ</t>
    </rPh>
    <phoneticPr fontId="1"/>
  </si>
  <si>
    <t>ルート区分当たり運賃額
（タ）</t>
    <rPh sb="3" eb="5">
      <t>クブン</t>
    </rPh>
    <rPh sb="8" eb="10">
      <t>ウンチン</t>
    </rPh>
    <rPh sb="10" eb="11">
      <t>ガク</t>
    </rPh>
    <phoneticPr fontId="1"/>
  </si>
  <si>
    <t>年間運賃額の算出に用いる実働率
（Ｎ）</t>
    <phoneticPr fontId="1"/>
  </si>
  <si>
    <t>　Ⅲ　見積金額確認</t>
    <rPh sb="3" eb="5">
      <t>ミツモリ</t>
    </rPh>
    <phoneticPr fontId="1"/>
  </si>
  <si>
    <t>参考：委託料上限額（税抜き）</t>
    <rPh sb="0" eb="2">
      <t>サンコウ</t>
    </rPh>
    <rPh sb="3" eb="6">
      <t>イタクリョウ</t>
    </rPh>
    <rPh sb="6" eb="9">
      <t>ジョウゲンガク</t>
    </rPh>
    <rPh sb="10" eb="12">
      <t>ゼイヌ</t>
    </rPh>
    <phoneticPr fontId="1"/>
  </si>
  <si>
    <t>【あ】</t>
    <phoneticPr fontId="1"/>
  </si>
  <si>
    <t>【い】</t>
    <phoneticPr fontId="1"/>
  </si>
  <si>
    <t>【う】</t>
    <phoneticPr fontId="1"/>
  </si>
  <si>
    <t>【え】</t>
    <phoneticPr fontId="1"/>
  </si>
  <si>
    <t>【お】</t>
    <phoneticPr fontId="1"/>
  </si>
  <si>
    <t>企画提案に係る見積内訳書の参考資料（企画提案者確認用）</t>
    <rPh sb="0" eb="2">
      <t>キカク</t>
    </rPh>
    <rPh sb="2" eb="4">
      <t>テイアン</t>
    </rPh>
    <rPh sb="5" eb="6">
      <t>カカ</t>
    </rPh>
    <rPh sb="7" eb="9">
      <t>ミツモリ</t>
    </rPh>
    <rPh sb="9" eb="12">
      <t>ウチワケショ</t>
    </rPh>
    <rPh sb="13" eb="15">
      <t>サンコウ</t>
    </rPh>
    <rPh sb="15" eb="17">
      <t>シリョウ</t>
    </rPh>
    <rPh sb="18" eb="20">
      <t>キカク</t>
    </rPh>
    <rPh sb="20" eb="22">
      <t>テイアン</t>
    </rPh>
    <rPh sb="22" eb="23">
      <t>モノ</t>
    </rPh>
    <rPh sb="23" eb="25">
      <t>カクニン</t>
    </rPh>
    <rPh sb="25" eb="26">
      <t>ヨウ</t>
    </rPh>
    <phoneticPr fontId="1"/>
  </si>
  <si>
    <t>学校運行
②</t>
    <rPh sb="0" eb="2">
      <t>ガッコウ</t>
    </rPh>
    <rPh sb="2" eb="4">
      <t>ウンコウ</t>
    </rPh>
    <phoneticPr fontId="1"/>
  </si>
  <si>
    <t>学校運行
③</t>
    <rPh sb="0" eb="2">
      <t>ガッコウ</t>
    </rPh>
    <rPh sb="2" eb="4">
      <t>ウンコウ</t>
    </rPh>
    <phoneticPr fontId="1"/>
  </si>
  <si>
    <t>学校運行
④</t>
    <rPh sb="0" eb="2">
      <t>ガッコウ</t>
    </rPh>
    <rPh sb="2" eb="4">
      <t>ウンコウ</t>
    </rPh>
    <phoneticPr fontId="1"/>
  </si>
  <si>
    <t>学校運行
①</t>
    <rPh sb="0" eb="2">
      <t>ガッコウ</t>
    </rPh>
    <rPh sb="2" eb="4">
      <t>ウンコウ</t>
    </rPh>
    <phoneticPr fontId="1"/>
  </si>
  <si>
    <t>参照欄</t>
    <rPh sb="0" eb="2">
      <t>サンショウ</t>
    </rPh>
    <rPh sb="2" eb="3">
      <t>ラン</t>
    </rPh>
    <phoneticPr fontId="1"/>
  </si>
  <si>
    <t>積算数値
（セ）</t>
    <phoneticPr fontId="1"/>
  </si>
  <si>
    <t>ルート区分あたり運賃額
（タ）</t>
    <rPh sb="3" eb="5">
      <t>クブン</t>
    </rPh>
    <phoneticPr fontId="1"/>
  </si>
  <si>
    <t>学校運行
②</t>
    <phoneticPr fontId="1"/>
  </si>
  <si>
    <t>こども園運行
①</t>
    <rPh sb="3" eb="4">
      <t>エン</t>
    </rPh>
    <rPh sb="4" eb="6">
      <t>ウンコウ</t>
    </rPh>
    <phoneticPr fontId="1"/>
  </si>
  <si>
    <t>こども園運行
②</t>
    <rPh sb="3" eb="4">
      <t>エン</t>
    </rPh>
    <rPh sb="4" eb="6">
      <t>ウンコウ</t>
    </rPh>
    <phoneticPr fontId="1"/>
  </si>
  <si>
    <t>学校運行
④</t>
    <rPh sb="0" eb="2">
      <t>ガッコウ</t>
    </rPh>
    <rPh sb="2" eb="4">
      <t>ウンコウ</t>
    </rPh>
    <phoneticPr fontId="1"/>
  </si>
  <si>
    <t>Ｇ・Ｌ</t>
  </si>
  <si>
    <t>こども園（２１０日＋３５日間）</t>
    <rPh sb="3" eb="4">
      <t>エン</t>
    </rPh>
    <rPh sb="12" eb="13">
      <t>ニチ</t>
    </rPh>
    <phoneticPr fontId="1"/>
  </si>
  <si>
    <t>様式第３号の２</t>
    <rPh sb="0" eb="2">
      <t>ヨウシキ</t>
    </rPh>
    <rPh sb="2" eb="3">
      <t>ダイ</t>
    </rPh>
    <rPh sb="4" eb="5">
      <t>ゴウ</t>
    </rPh>
    <phoneticPr fontId="1"/>
  </si>
  <si>
    <t>・日車時間運賃額＝１時間当たり運賃（Ａ欄）× １日当たりの走行時間（Ｐ’欄、Ｒ’欄、Ｔ’欄）（点検・待機等時間を含む）</t>
    <rPh sb="19" eb="20">
      <t>ラン</t>
    </rPh>
    <rPh sb="36" eb="37">
      <t>ラン</t>
    </rPh>
    <rPh sb="40" eb="41">
      <t>ラン</t>
    </rPh>
    <rPh sb="44" eb="45">
      <t>ラン</t>
    </rPh>
    <rPh sb="50" eb="52">
      <t>タイキ</t>
    </rPh>
    <rPh sb="52" eb="53">
      <t>トウ</t>
    </rPh>
    <rPh sb="56" eb="57">
      <t>フク</t>
    </rPh>
    <phoneticPr fontId="1"/>
  </si>
  <si>
    <t>・日車キロ運賃額＝１キロメートル当たり運賃（Ｂ欄）×１日当たり走行距離 （Ｑ’欄、Ｓ’欄、Ｗ’欄）</t>
    <rPh sb="23" eb="24">
      <t>ラン</t>
    </rPh>
    <rPh sb="39" eb="40">
      <t>ラン</t>
    </rPh>
    <rPh sb="43" eb="44">
      <t>ラン</t>
    </rPh>
    <rPh sb="47" eb="48">
      <t>ラン</t>
    </rPh>
    <phoneticPr fontId="1"/>
  </si>
  <si>
    <t>１キロメートル当たり運賃</t>
    <rPh sb="10" eb="12">
      <t>ウンチン</t>
    </rPh>
    <phoneticPr fontId="1"/>
  </si>
  <si>
    <t>イ　車庫から各地点への走行距離・走行時間</t>
    <rPh sb="2" eb="4">
      <t>シャコ</t>
    </rPh>
    <rPh sb="6" eb="9">
      <t>カクチテン</t>
    </rPh>
    <rPh sb="11" eb="13">
      <t>ソウコウ</t>
    </rPh>
    <rPh sb="13" eb="15">
      <t>キョリ</t>
    </rPh>
    <rPh sb="16" eb="18">
      <t>ソウコウ</t>
    </rPh>
    <rPh sb="18" eb="20">
      <t>ジカン</t>
    </rPh>
    <phoneticPr fontId="1"/>
  </si>
  <si>
    <t>ウ　ルート区分ごとの１日当たりの走行距離・走行時間</t>
    <rPh sb="5" eb="7">
      <t>クブン</t>
    </rPh>
    <rPh sb="16" eb="18">
      <t>ソウコウ</t>
    </rPh>
    <rPh sb="18" eb="20">
      <t>キョリ</t>
    </rPh>
    <rPh sb="21" eb="23">
      <t>ソウコウ</t>
    </rPh>
    <rPh sb="23" eb="25">
      <t>ジカン</t>
    </rPh>
    <phoneticPr fontId="1"/>
  </si>
  <si>
    <t>１日あたりの
走行距離・走行時間
（ス）</t>
    <rPh sb="1" eb="2">
      <t>ニチ</t>
    </rPh>
    <rPh sb="7" eb="9">
      <t>ソウコウ</t>
    </rPh>
    <rPh sb="9" eb="11">
      <t>キョリ</t>
    </rPh>
    <rPh sb="12" eb="14">
      <t>ソウコウ</t>
    </rPh>
    <rPh sb="14" eb="16">
      <t>ジカン</t>
    </rPh>
    <phoneticPr fontId="1"/>
  </si>
  <si>
    <t>①安原Ａルート</t>
    <rPh sb="1" eb="3">
      <t>ヤスハラ</t>
    </rPh>
    <phoneticPr fontId="1"/>
  </si>
  <si>
    <t>１日当たりの
走行距離・走行時間
（ス）</t>
    <rPh sb="1" eb="2">
      <t>ニチ</t>
    </rPh>
    <rPh sb="2" eb="3">
      <t>ア</t>
    </rPh>
    <rPh sb="7" eb="9">
      <t>ソウコウ</t>
    </rPh>
    <rPh sb="9" eb="11">
      <t>キョリ</t>
    </rPh>
    <rPh sb="14" eb="16">
      <t>ジカン</t>
    </rPh>
    <phoneticPr fontId="1"/>
  </si>
  <si>
    <t>運賃単価
（シ）</t>
    <phoneticPr fontId="1"/>
  </si>
  <si>
    <t>１日当たり運賃額
（ソ）</t>
    <rPh sb="2" eb="3">
      <t>ア</t>
    </rPh>
    <phoneticPr fontId="1"/>
  </si>
  <si>
    <t>②安原Bルート・⑤こども園ルート</t>
    <rPh sb="1" eb="3">
      <t>ヤスハラ</t>
    </rPh>
    <rPh sb="12" eb="13">
      <t>エン</t>
    </rPh>
    <phoneticPr fontId="1"/>
  </si>
  <si>
    <t>※こども園の運行はこども園発・こども園着。</t>
    <phoneticPr fontId="1"/>
  </si>
  <si>
    <r>
      <t>　Ⅰ　発注者所有の車両によるルート</t>
    </r>
    <r>
      <rPr>
        <b/>
        <sz val="14"/>
        <color theme="1"/>
        <rFont val="ＭＳ Ｐゴシック"/>
        <family val="3"/>
        <charset val="128"/>
        <scheme val="minor"/>
      </rPr>
      <t>（④上西ルート）</t>
    </r>
    <rPh sb="3" eb="6">
      <t>ハッチュウシャ</t>
    </rPh>
    <rPh sb="6" eb="8">
      <t>ショユウ</t>
    </rPh>
    <rPh sb="9" eb="11">
      <t>シャリョウ</t>
    </rPh>
    <rPh sb="19" eb="21">
      <t>カミニシ</t>
    </rPh>
    <phoneticPr fontId="1"/>
  </si>
  <si>
    <r>
      <t>◎年間運賃額の算出方法</t>
    </r>
    <r>
      <rPr>
        <sz val="11"/>
        <color theme="1"/>
        <rFont val="ＭＳ Ｐゴシック"/>
        <family val="3"/>
        <charset val="128"/>
        <scheme val="minor"/>
      </rPr>
      <t>（平成２６年３月３１日付け国自旅第６２８号自動車局旅客課長通知　参照）</t>
    </r>
    <rPh sb="9" eb="11">
      <t>ホウホウ</t>
    </rPh>
    <rPh sb="43" eb="45">
      <t>サンショウ</t>
    </rPh>
    <phoneticPr fontId="1"/>
  </si>
  <si>
    <r>
      <t>ア　運賃単価　</t>
    </r>
    <r>
      <rPr>
        <sz val="12"/>
        <color theme="1"/>
        <rFont val="ＭＳ Ｐゴシック"/>
        <family val="3"/>
        <charset val="128"/>
        <scheme val="minor"/>
      </rPr>
      <t>※①、②・⑤、③ルート共通。税抜き。</t>
    </r>
    <rPh sb="18" eb="20">
      <t>キョウツウ</t>
    </rPh>
    <rPh sb="21" eb="23">
      <t>ゼイヌ</t>
    </rPh>
    <phoneticPr fontId="1"/>
  </si>
  <si>
    <r>
      <t xml:space="preserve">１日当たりの走行時間
（エ）
</t>
    </r>
    <r>
      <rPr>
        <sz val="9"/>
        <color rgb="FF112E35"/>
        <rFont val="ＭＳ Ｐゴシック"/>
        <family val="3"/>
        <charset val="128"/>
        <scheme val="minor"/>
      </rPr>
      <t>〔（ア）×（ウ）〕</t>
    </r>
    <rPh sb="1" eb="2">
      <t>ニチ</t>
    </rPh>
    <rPh sb="2" eb="3">
      <t>ア</t>
    </rPh>
    <rPh sb="6" eb="8">
      <t>ソウコウ</t>
    </rPh>
    <rPh sb="8" eb="10">
      <t>ジカン</t>
    </rPh>
    <phoneticPr fontId="1"/>
  </si>
  <si>
    <r>
      <t xml:space="preserve">１日当たりの走行距離
（オ）
</t>
    </r>
    <r>
      <rPr>
        <sz val="9"/>
        <color rgb="FF112E35"/>
        <rFont val="ＭＳ Ｐゴシック"/>
        <family val="3"/>
        <charset val="128"/>
        <scheme val="minor"/>
      </rPr>
      <t>〔（イ）×（ウ）〕</t>
    </r>
    <rPh sb="1" eb="2">
      <t>ニチ</t>
    </rPh>
    <rPh sb="2" eb="3">
      <t>ア</t>
    </rPh>
    <rPh sb="6" eb="8">
      <t>ソウコウ</t>
    </rPh>
    <rPh sb="8" eb="10">
      <t>キョリ</t>
    </rPh>
    <phoneticPr fontId="1"/>
  </si>
  <si>
    <r>
      <t xml:space="preserve">１日当たりの走行距離・
走行時間の合計
</t>
    </r>
    <r>
      <rPr>
        <sz val="9"/>
        <color rgb="FF112E35"/>
        <rFont val="ＭＳ Ｐゴシック"/>
        <family val="3"/>
        <charset val="128"/>
        <scheme val="minor"/>
      </rPr>
      <t>〔（カ）から〔サ〕までの計〕</t>
    </r>
    <rPh sb="6" eb="8">
      <t>ソウコウ</t>
    </rPh>
    <rPh sb="8" eb="10">
      <t>キョリ</t>
    </rPh>
    <rPh sb="12" eb="14">
      <t>ソウコウ</t>
    </rPh>
    <rPh sb="14" eb="16">
      <t>ジカン</t>
    </rPh>
    <rPh sb="17" eb="18">
      <t>ア</t>
    </rPh>
    <rPh sb="18" eb="19">
      <t>ケイ</t>
    </rPh>
    <rPh sb="32" eb="33">
      <t>ケイ</t>
    </rPh>
    <phoneticPr fontId="1"/>
  </si>
  <si>
    <r>
      <t xml:space="preserve">１日当たり運賃額
（ソ）
</t>
    </r>
    <r>
      <rPr>
        <sz val="9"/>
        <color rgb="FF112E35"/>
        <rFont val="ＭＳ Ｐゴシック"/>
        <family val="3"/>
        <charset val="128"/>
        <scheme val="minor"/>
      </rPr>
      <t>〔（シ）×（セ）〕</t>
    </r>
    <rPh sb="1" eb="2">
      <t>ニチ</t>
    </rPh>
    <rPh sb="5" eb="7">
      <t>ウンチン</t>
    </rPh>
    <rPh sb="7" eb="8">
      <t>ガク</t>
    </rPh>
    <phoneticPr fontId="1"/>
  </si>
  <si>
    <r>
      <rPr>
        <sz val="11"/>
        <color theme="1"/>
        <rFont val="ＭＳ Ｐゴシック"/>
        <family val="3"/>
        <charset val="128"/>
        <scheme val="minor"/>
      </rPr>
      <t>年間金額（税抜き）</t>
    </r>
    <r>
      <rPr>
        <sz val="10"/>
        <color theme="1"/>
        <rFont val="ＭＳ Ｐゴシック"/>
        <family val="3"/>
        <charset val="128"/>
        <scheme val="minor"/>
      </rPr>
      <t xml:space="preserve">
</t>
    </r>
    <r>
      <rPr>
        <sz val="9"/>
        <color rgb="FF112E35"/>
        <rFont val="ＭＳ Ｐゴシック"/>
        <family val="3"/>
        <charset val="128"/>
        <scheme val="minor"/>
      </rPr>
      <t>〔（タ）×稼働日数×（Ｎ）〕</t>
    </r>
    <rPh sb="0" eb="2">
      <t>ネンカン</t>
    </rPh>
    <rPh sb="2" eb="4">
      <t>キンガク</t>
    </rPh>
    <rPh sb="3" eb="4">
      <t>ガク</t>
    </rPh>
    <rPh sb="5" eb="6">
      <t>ゼイ</t>
    </rPh>
    <rPh sb="6" eb="7">
      <t>ヌ</t>
    </rPh>
    <rPh sb="15" eb="19">
      <t>カドウニッスウ</t>
    </rPh>
    <phoneticPr fontId="1"/>
  </si>
  <si>
    <r>
      <t>　Ⅱ　受注予定者所有の車両によるルート</t>
    </r>
    <r>
      <rPr>
        <b/>
        <sz val="14"/>
        <color theme="1"/>
        <rFont val="ＭＳ Ｐゴシック"/>
        <family val="3"/>
        <charset val="128"/>
        <scheme val="minor"/>
      </rPr>
      <t>（①安原Ａルート、②安原Ｂルート・⑤こども園ルート、③塩江ルート）</t>
    </r>
    <rPh sb="5" eb="7">
      <t>ヨテイ</t>
    </rPh>
    <rPh sb="21" eb="23">
      <t>ヤスハラ</t>
    </rPh>
    <rPh sb="29" eb="31">
      <t>ヤスハラ</t>
    </rPh>
    <rPh sb="46" eb="48">
      <t>シオノエ</t>
    </rPh>
    <phoneticPr fontId="1"/>
  </si>
  <si>
    <t>＝</t>
    <phoneticPr fontId="1"/>
  </si>
  <si>
    <t>日</t>
    <rPh sb="0" eb="1">
      <t>ニチ</t>
    </rPh>
    <phoneticPr fontId="1"/>
  </si>
  <si>
    <t>②</t>
  </si>
  <si>
    <t>①×１.４</t>
    <phoneticPr fontId="1"/>
  </si>
  <si>
    <t>①</t>
    <phoneticPr fontId="1"/>
  </si>
  <si>
    <r>
      <rPr>
        <b/>
        <sz val="12"/>
        <color theme="1"/>
        <rFont val="ＭＳ Ｐゴシック"/>
        <family val="3"/>
        <charset val="128"/>
        <scheme val="minor"/>
      </rPr>
      <t>学校（２１０日間）</t>
    </r>
    <r>
      <rPr>
        <sz val="12"/>
        <color theme="1"/>
        <rFont val="ＭＳ Ｐゴシック"/>
        <family val="3"/>
        <charset val="128"/>
        <scheme val="minor"/>
      </rPr>
      <t>　【学年始休業日：4/1～4/6、夏季休業日：7/21～8/31、冬季休業日：12/25～1/7、学年末休業日：3/25～3/31以外】</t>
    </r>
    <rPh sb="0" eb="2">
      <t>ガッコウ</t>
    </rPh>
    <rPh sb="6" eb="8">
      <t>ニチカン</t>
    </rPh>
    <rPh sb="11" eb="13">
      <t>ガクネン</t>
    </rPh>
    <rPh sb="13" eb="14">
      <t>ハジ</t>
    </rPh>
    <rPh sb="14" eb="17">
      <t>キュウギョウビ</t>
    </rPh>
    <rPh sb="26" eb="28">
      <t>カキ</t>
    </rPh>
    <rPh sb="28" eb="30">
      <t>キュウギョウ</t>
    </rPh>
    <rPh sb="30" eb="31">
      <t>ビ</t>
    </rPh>
    <rPh sb="42" eb="44">
      <t>トウキ</t>
    </rPh>
    <rPh sb="44" eb="47">
      <t>キュウギョウビ</t>
    </rPh>
    <rPh sb="58" eb="61">
      <t>ガクネンマツ</t>
    </rPh>
    <rPh sb="61" eb="64">
      <t>キュウギョウビ</t>
    </rPh>
    <rPh sb="74" eb="76">
      <t>イガイ</t>
    </rPh>
    <phoneticPr fontId="1"/>
  </si>
  <si>
    <t>（切捨て）</t>
    <rPh sb="1" eb="2">
      <t>キ</t>
    </rPh>
    <rPh sb="2" eb="3">
      <t>ス</t>
    </rPh>
    <phoneticPr fontId="1"/>
  </si>
  <si>
    <t>３６５日×Ｎ欄（％）</t>
    <phoneticPr fontId="1"/>
  </si>
  <si>
    <t>②の稼働日数の上限日数が２４５日以上であるか：</t>
    <phoneticPr fontId="1"/>
  </si>
  <si>
    <t>【参考：Ｎ欄の確認欄】</t>
    <rPh sb="1" eb="3">
      <t>サンコウ</t>
    </rPh>
    <rPh sb="5" eb="6">
      <t>ラン</t>
    </rPh>
    <rPh sb="9" eb="10">
      <t>ラン</t>
    </rPh>
    <phoneticPr fontId="1"/>
  </si>
  <si>
    <r>
      <t>ー 記入上の注意 ー
　※データ表示において</t>
    </r>
    <r>
      <rPr>
        <b/>
        <u/>
        <sz val="12"/>
        <color theme="1"/>
        <rFont val="ＭＳ Ｐゴシック"/>
        <family val="3"/>
        <charset val="128"/>
        <scheme val="minor"/>
      </rPr>
      <t>黄色の欄に</t>
    </r>
    <r>
      <rPr>
        <b/>
        <sz val="12"/>
        <color theme="1"/>
        <rFont val="ＭＳ Ｐゴシック"/>
        <family val="3"/>
        <charset val="128"/>
        <scheme val="minor"/>
      </rPr>
      <t>必要事項を記入（入力）してください。
　※その他の欄、表示は変更しないでください。</t>
    </r>
    <rPh sb="16" eb="18">
      <t>ヒョウジ</t>
    </rPh>
    <rPh sb="22" eb="24">
      <t>キイロ</t>
    </rPh>
    <rPh sb="25" eb="26">
      <t>ラン</t>
    </rPh>
    <rPh sb="27" eb="29">
      <t>ヒツヨウ</t>
    </rPh>
    <rPh sb="29" eb="31">
      <t>ジコウ</t>
    </rPh>
    <rPh sb="32" eb="34">
      <t>キニュウ</t>
    </rPh>
    <rPh sb="35" eb="37">
      <t>ニュウリョク</t>
    </rPh>
    <rPh sb="50" eb="51">
      <t>タ</t>
    </rPh>
    <rPh sb="52" eb="53">
      <t>ラン</t>
    </rPh>
    <rPh sb="54" eb="56">
      <t>ヒョウジ</t>
    </rPh>
    <rPh sb="57" eb="59">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</si>
</sst>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quot;¥&quot;\-#,##0"/>
    <numFmt numFmtId="176" formatCode="#,##0;&quot;△ &quot;#,##0"/>
    <numFmt numFmtId="177" formatCode="0_);[Red]\(0\)"/>
    <numFmt numFmtId="178" formatCode="#,##0.0;&quot;△ &quot;#,##0.0"/>
    <numFmt numFmtId="181" formatCode="#,##0_);\(#,##0\)"/>
    <numFmt numFmtId="184" formatCode="#,##0_ ;[Red]\-#,##0\ "/>
    <numFmt numFmtId="185" formatCode="0.0"/>
    <numFmt numFmtId="186" formatCode="#,##0.0_ ;[Red]\-#,##0.0\ "/>
    <numFmt numFmtId="187" formatCode="#,##0.0_);\(#,##0.0\)"/>
    <numFmt numFmtId="188" formatCode="&quot;¥&quot;#,##0_);[Red]\(&quot;¥&quot;#,##0\)"/>
    <numFmt numFmtId="189" formatCode="0.0&quot;km&quot;"/>
    <numFmt numFmtId="190" formatCode="0&quot;分&quot;"/>
    <numFmt numFmtId="191" formatCode="0&quot;回&quot;"/>
    <numFmt numFmtId="192" formatCode="0&quot;時間&quot;"/>
    <numFmt numFmtId="193" formatCode="0&quot;日&quot;"/>
    <numFmt numFmtId="194" formatCode="#,##0_);[Red]\(#,##0\)"/>
  </numFmts>
  <fonts count="20"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name val="ＭＳ Ｐゴシック"/>
      <family val="3"/>
      <charset val="128"/>
    </font>
    <font>
      <sz val="11"/>
      <color theme="1"/>
      <name val="ＭＳ Ｐゴシック"/>
      <family val="2"/>
      <charset val="128"/>
      <scheme val="minor"/>
    </font>
    <font>
      <sz val="14"/>
      <color theme="1"/>
      <name val="ＭＳ Ｐゴシック"/>
      <family val="3"/>
      <charset val="128"/>
      <scheme val="minor"/>
    </font>
    <font>
      <b/>
      <sz val="22"/>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9"/>
      <color rgb="FF112E35"/>
      <name val="ＭＳ Ｐゴシック"/>
      <family val="3"/>
      <charset val="128"/>
      <scheme val="minor"/>
    </font>
    <font>
      <b/>
      <u/>
      <sz val="10"/>
      <color theme="1"/>
      <name val="ＭＳ Ｐゴシック"/>
      <family val="3"/>
      <charset val="128"/>
      <scheme val="minor"/>
    </font>
    <font>
      <b/>
      <u/>
      <sz val="12"/>
      <color theme="1"/>
      <name val="ＭＳ Ｐゴシック"/>
      <family val="3"/>
      <charset val="128"/>
      <scheme val="minor"/>
    </font>
  </fonts>
  <fills count="1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rgb="FF66FFCC"/>
        <bgColor indexed="64"/>
      </patternFill>
    </fill>
    <fill>
      <patternFill patternType="solid">
        <fgColor rgb="FFFDA9C1"/>
        <bgColor indexed="64"/>
      </patternFill>
    </fill>
    <fill>
      <patternFill patternType="solid">
        <fgColor rgb="FFD9FFDD"/>
        <bgColor indexed="64"/>
      </patternFill>
    </fill>
    <fill>
      <patternFill patternType="solid">
        <fgColor rgb="FFE0F9A7"/>
        <bgColor indexed="64"/>
      </patternFill>
    </fill>
    <fill>
      <patternFill patternType="solid">
        <fgColor rgb="FFE9DAFE"/>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5" tint="0.79998168889431442"/>
        <bgColor indexed="64"/>
      </patternFill>
    </fill>
  </fills>
  <borders count="90">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bottom style="dashed">
        <color auto="1"/>
      </bottom>
      <diagonal/>
    </border>
    <border>
      <left style="thin">
        <color auto="1"/>
      </left>
      <right style="thin">
        <color auto="1"/>
      </right>
      <top/>
      <bottom style="dashed">
        <color auto="1"/>
      </bottom>
      <diagonal/>
    </border>
    <border>
      <left style="thin">
        <color auto="1"/>
      </left>
      <right/>
      <top/>
      <bottom style="dashed">
        <color auto="1"/>
      </bottom>
      <diagonal/>
    </border>
    <border>
      <left/>
      <right style="thin">
        <color auto="1"/>
      </right>
      <top/>
      <bottom style="dash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auto="1"/>
      </left>
      <right/>
      <top style="medium">
        <color indexed="64"/>
      </top>
      <bottom style="dashed">
        <color auto="1"/>
      </bottom>
      <diagonal/>
    </border>
    <border>
      <left/>
      <right/>
      <top style="medium">
        <color indexed="64"/>
      </top>
      <bottom style="dashed">
        <color auto="1"/>
      </bottom>
      <diagonal/>
    </border>
    <border>
      <left/>
      <right style="thin">
        <color auto="1"/>
      </right>
      <top style="medium">
        <color indexed="64"/>
      </top>
      <bottom style="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dashed">
        <color auto="1"/>
      </bottom>
      <diagonal/>
    </border>
    <border>
      <left/>
      <right style="medium">
        <color auto="1"/>
      </right>
      <top/>
      <bottom style="dashed">
        <color auto="1"/>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dashed">
        <color auto="1"/>
      </bottom>
      <diagonal/>
    </border>
    <border>
      <left/>
      <right style="medium">
        <color indexed="64"/>
      </right>
      <top style="medium">
        <color indexed="64"/>
      </top>
      <bottom style="dashed">
        <color auto="1"/>
      </bottom>
      <diagonal/>
    </border>
    <border>
      <left style="medium">
        <color indexed="64"/>
      </left>
      <right/>
      <top style="dashed">
        <color auto="1"/>
      </top>
      <bottom style="medium">
        <color indexed="64"/>
      </bottom>
      <diagonal/>
    </border>
    <border>
      <left/>
      <right style="thin">
        <color auto="1"/>
      </right>
      <top style="dashed">
        <color auto="1"/>
      </top>
      <bottom style="medium">
        <color indexed="64"/>
      </bottom>
      <diagonal/>
    </border>
    <border>
      <left style="thin">
        <color auto="1"/>
      </left>
      <right/>
      <top style="dashed">
        <color auto="1"/>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thin">
        <color indexed="64"/>
      </bottom>
      <diagonal/>
    </border>
    <border>
      <left/>
      <right style="thin">
        <color auto="1"/>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dashed">
        <color auto="1"/>
      </top>
      <bottom style="medium">
        <color indexed="64"/>
      </bottom>
      <diagonal/>
    </border>
    <border>
      <left style="thin">
        <color auto="1"/>
      </left>
      <right style="thin">
        <color auto="1"/>
      </right>
      <top style="thin">
        <color auto="1"/>
      </top>
      <bottom/>
      <diagonal/>
    </border>
    <border>
      <left/>
      <right style="thin">
        <color auto="1"/>
      </right>
      <top style="medium">
        <color indexed="64"/>
      </top>
      <bottom style="medium">
        <color indexed="64"/>
      </bottom>
      <diagonal/>
    </border>
    <border>
      <left style="medium">
        <color indexed="64"/>
      </left>
      <right/>
      <top style="thin">
        <color auto="1"/>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auto="1"/>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auto="1"/>
      </left>
      <right style="double">
        <color indexed="64"/>
      </right>
      <top style="thin">
        <color auto="1"/>
      </top>
      <bottom style="thin">
        <color indexed="64"/>
      </bottom>
      <diagonal/>
    </border>
    <border>
      <left/>
      <right style="double">
        <color indexed="64"/>
      </right>
      <top/>
      <bottom style="thin">
        <color indexed="64"/>
      </bottom>
      <diagonal/>
    </border>
    <border>
      <left style="thin">
        <color auto="1"/>
      </left>
      <right/>
      <top style="medium">
        <color indexed="64"/>
      </top>
      <bottom style="medium">
        <color indexed="64"/>
      </bottom>
      <diagonal/>
    </border>
    <border>
      <left style="medium">
        <color indexed="64"/>
      </left>
      <right/>
      <top style="medium">
        <color indexed="64"/>
      </top>
      <bottom style="dotted">
        <color indexed="64"/>
      </bottom>
      <diagonal/>
    </border>
    <border>
      <left style="thin">
        <color auto="1"/>
      </left>
      <right style="thin">
        <color indexed="64"/>
      </right>
      <top/>
      <bottom style="thin">
        <color indexed="64"/>
      </bottom>
      <diagonal/>
    </border>
    <border>
      <left/>
      <right style="medium">
        <color auto="1"/>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dashed">
        <color indexed="64"/>
      </right>
      <top style="medium">
        <color indexed="64"/>
      </top>
      <bottom style="medium">
        <color indexed="64"/>
      </bottom>
      <diagonal/>
    </border>
    <border>
      <left/>
      <right style="dashed">
        <color indexed="64"/>
      </right>
      <top style="thin">
        <color indexed="64"/>
      </top>
      <bottom style="thin">
        <color indexed="64"/>
      </bottom>
      <diagonal/>
    </border>
    <border>
      <left/>
      <right style="medium">
        <color indexed="64"/>
      </right>
      <top style="medium">
        <color indexed="64"/>
      </top>
      <bottom style="dotted">
        <color indexed="64"/>
      </bottom>
      <diagonal/>
    </border>
    <border>
      <left/>
      <right style="medium">
        <color indexed="64"/>
      </right>
      <top/>
      <bottom style="dotted">
        <color indexed="64"/>
      </bottom>
      <diagonal/>
    </border>
    <border>
      <left/>
      <right/>
      <top/>
      <bottom style="dotted">
        <color indexed="64"/>
      </bottom>
      <diagonal/>
    </border>
    <border>
      <left style="thin">
        <color indexed="64"/>
      </left>
      <right style="thin">
        <color indexed="64"/>
      </right>
      <top style="medium">
        <color indexed="64"/>
      </top>
      <bottom style="dotted">
        <color indexed="64"/>
      </bottom>
      <diagonal/>
    </border>
  </borders>
  <cellStyleXfs count="5">
    <xf numFmtId="0" fontId="0" fillId="0" borderId="0">
      <alignment vertical="center"/>
    </xf>
    <xf numFmtId="0" fontId="9" fillId="0" borderId="0">
      <alignment vertical="center"/>
    </xf>
    <xf numFmtId="38" fontId="9" fillId="0" borderId="0" applyFon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cellStyleXfs>
  <cellXfs count="569">
    <xf numFmtId="0" fontId="0" fillId="0" borderId="0" xfId="0">
      <alignment vertical="center"/>
    </xf>
    <xf numFmtId="0" fontId="4" fillId="0" borderId="0" xfId="0" applyFont="1">
      <alignment vertical="center"/>
    </xf>
    <xf numFmtId="0" fontId="6" fillId="0" borderId="0" xfId="0" applyFont="1" applyAlignment="1">
      <alignment vertical="center" shrinkToFit="1"/>
    </xf>
    <xf numFmtId="0" fontId="5" fillId="0" borderId="0" xfId="0" applyFont="1">
      <alignment vertical="center"/>
    </xf>
    <xf numFmtId="0" fontId="5" fillId="0" borderId="0" xfId="0" applyFont="1" applyAlignment="1">
      <alignment vertical="center" shrinkToFit="1"/>
    </xf>
    <xf numFmtId="0" fontId="5" fillId="0" borderId="0" xfId="0" applyFont="1" applyAlignment="1">
      <alignment horizontal="center" vertical="center" shrinkToFit="1"/>
    </xf>
    <xf numFmtId="0" fontId="8" fillId="0" borderId="0" xfId="0" applyFont="1" applyAlignment="1">
      <alignment horizontal="center" vertical="center"/>
    </xf>
    <xf numFmtId="176" fontId="5" fillId="0" borderId="0" xfId="0" applyNumberFormat="1" applyFont="1" applyAlignment="1">
      <alignment horizontal="center" vertical="center" shrinkToFit="1"/>
    </xf>
    <xf numFmtId="0" fontId="8" fillId="0" borderId="0" xfId="0" applyFont="1">
      <alignment vertical="center"/>
    </xf>
    <xf numFmtId="0" fontId="13" fillId="0" borderId="0" xfId="0" applyFont="1">
      <alignment vertical="center"/>
    </xf>
    <xf numFmtId="0" fontId="15"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14" fillId="0" borderId="0" xfId="0" applyFont="1" applyAlignment="1">
      <alignment horizontal="center" vertical="center"/>
    </xf>
    <xf numFmtId="0" fontId="14" fillId="0" borderId="0" xfId="0" applyFont="1">
      <alignment vertical="center"/>
    </xf>
    <xf numFmtId="0" fontId="14" fillId="0" borderId="0" xfId="0" applyFont="1" applyAlignment="1">
      <alignment horizontal="left" vertical="center"/>
    </xf>
    <xf numFmtId="188" fontId="16" fillId="0" borderId="0" xfId="0" applyNumberFormat="1" applyFont="1">
      <alignment vertical="center"/>
    </xf>
    <xf numFmtId="188" fontId="3" fillId="0" borderId="0" xfId="0" applyNumberFormat="1" applyFont="1">
      <alignment vertical="center"/>
    </xf>
    <xf numFmtId="188" fontId="2" fillId="0" borderId="0" xfId="0" applyNumberFormat="1" applyFont="1">
      <alignment vertical="center"/>
    </xf>
    <xf numFmtId="188" fontId="3" fillId="0" borderId="0" xfId="0" applyNumberFormat="1" applyFont="1" applyAlignment="1">
      <alignment horizontal="center" vertical="center"/>
    </xf>
    <xf numFmtId="188" fontId="2" fillId="0" borderId="0" xfId="0" applyNumberFormat="1" applyFont="1" applyAlignment="1">
      <alignment horizontal="center" vertical="center"/>
    </xf>
    <xf numFmtId="0" fontId="13" fillId="0" borderId="0" xfId="0" applyFont="1" applyAlignment="1">
      <alignment horizontal="center" vertical="center"/>
    </xf>
    <xf numFmtId="0" fontId="7" fillId="0" borderId="0" xfId="0" applyFont="1">
      <alignment vertical="center"/>
    </xf>
    <xf numFmtId="0" fontId="7" fillId="7" borderId="0" xfId="0" applyFont="1" applyFill="1">
      <alignment vertical="center"/>
    </xf>
    <xf numFmtId="0" fontId="11" fillId="0" borderId="0" xfId="0" applyFont="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188" fontId="14" fillId="2" borderId="52" xfId="3" applyNumberFormat="1" applyFont="1" applyFill="1" applyBorder="1" applyAlignment="1" applyProtection="1">
      <alignment vertical="center"/>
      <protection locked="0"/>
    </xf>
    <xf numFmtId="194" fontId="14" fillId="0" borderId="0" xfId="3" applyNumberFormat="1" applyFont="1" applyFill="1" applyBorder="1" applyAlignment="1">
      <alignment horizontal="right" vertical="center"/>
    </xf>
    <xf numFmtId="1" fontId="14" fillId="2" borderId="84" xfId="0" applyNumberFormat="1" applyFont="1" applyFill="1" applyBorder="1" applyProtection="1">
      <alignment vertical="center"/>
      <protection locked="0"/>
    </xf>
    <xf numFmtId="185" fontId="14" fillId="2" borderId="84" xfId="0" applyNumberFormat="1" applyFont="1" applyFill="1" applyBorder="1" applyProtection="1">
      <alignment vertical="center"/>
      <protection locked="0"/>
    </xf>
    <xf numFmtId="0" fontId="3" fillId="0" borderId="3" xfId="0" applyFont="1" applyBorder="1" applyAlignment="1">
      <alignment horizontal="left" vertical="center"/>
    </xf>
    <xf numFmtId="1" fontId="14" fillId="0" borderId="84" xfId="0" applyNumberFormat="1" applyFont="1" applyBorder="1">
      <alignment vertical="center"/>
    </xf>
    <xf numFmtId="185" fontId="14" fillId="0" borderId="84" xfId="0" applyNumberFormat="1" applyFont="1" applyBorder="1">
      <alignment vertical="center"/>
    </xf>
    <xf numFmtId="1" fontId="14" fillId="0" borderId="0" xfId="0" applyNumberFormat="1" applyFont="1" applyAlignment="1">
      <alignment horizontal="right" vertical="center"/>
    </xf>
    <xf numFmtId="1" fontId="14" fillId="0" borderId="0" xfId="0" applyNumberFormat="1" applyFont="1" applyAlignment="1">
      <alignment horizontal="center" vertical="center"/>
    </xf>
    <xf numFmtId="185" fontId="14" fillId="0" borderId="0" xfId="0" applyNumberFormat="1" applyFont="1" applyAlignment="1">
      <alignment horizontal="right" vertical="center"/>
    </xf>
    <xf numFmtId="10" fontId="14" fillId="0" borderId="0" xfId="4" applyNumberFormat="1" applyFont="1" applyFill="1" applyBorder="1" applyAlignment="1">
      <alignment horizontal="right" vertical="center"/>
    </xf>
    <xf numFmtId="10" fontId="14" fillId="0" borderId="0" xfId="4" applyNumberFormat="1" applyFont="1" applyFill="1" applyBorder="1" applyAlignment="1">
      <alignment horizontal="center" vertical="center"/>
    </xf>
    <xf numFmtId="190" fontId="3" fillId="0" borderId="39" xfId="0" applyNumberFormat="1" applyFont="1" applyBorder="1" applyAlignment="1">
      <alignment horizontal="center" vertical="center"/>
    </xf>
    <xf numFmtId="189" fontId="3" fillId="0" borderId="4" xfId="0" applyNumberFormat="1" applyFont="1" applyBorder="1" applyAlignment="1">
      <alignment horizontal="center" vertical="center"/>
    </xf>
    <xf numFmtId="0" fontId="4" fillId="0" borderId="0" xfId="0" applyFont="1" applyAlignment="1">
      <alignment horizontal="left" vertical="center"/>
    </xf>
    <xf numFmtId="188" fontId="14" fillId="0" borderId="9" xfId="0" applyNumberFormat="1" applyFont="1" applyBorder="1" applyAlignment="1">
      <alignment horizontal="center" vertical="center" shrinkToFit="1"/>
    </xf>
    <xf numFmtId="188" fontId="14" fillId="0" borderId="74" xfId="0" applyNumberFormat="1" applyFont="1" applyBorder="1" applyAlignment="1">
      <alignment horizontal="center" vertical="center" shrinkToFit="1"/>
    </xf>
    <xf numFmtId="188" fontId="15" fillId="0" borderId="50" xfId="0" applyNumberFormat="1" applyFont="1" applyBorder="1" applyAlignment="1">
      <alignment horizontal="center" vertical="center" shrinkToFit="1"/>
    </xf>
    <xf numFmtId="0" fontId="3" fillId="0" borderId="3" xfId="0" applyFont="1" applyBorder="1" applyAlignment="1">
      <alignment horizontal="center" vertical="center"/>
    </xf>
    <xf numFmtId="0" fontId="7" fillId="7" borderId="28" xfId="0" applyFont="1" applyFill="1" applyBorder="1">
      <alignment vertical="center"/>
    </xf>
    <xf numFmtId="0" fontId="7" fillId="7" borderId="29" xfId="0" applyFont="1" applyFill="1" applyBorder="1">
      <alignment vertical="center"/>
    </xf>
    <xf numFmtId="0" fontId="7" fillId="7" borderId="30" xfId="0" applyFont="1" applyFill="1" applyBorder="1">
      <alignment vertical="center"/>
    </xf>
    <xf numFmtId="0" fontId="15" fillId="0" borderId="0" xfId="0" applyFont="1" applyAlignment="1">
      <alignment horizontal="center" vertical="center"/>
    </xf>
    <xf numFmtId="0" fontId="5" fillId="0" borderId="0" xfId="0" applyFont="1" applyAlignment="1">
      <alignment horizontal="center" shrinkToFit="1"/>
    </xf>
    <xf numFmtId="20" fontId="5" fillId="0" borderId="22" xfId="0" applyNumberFormat="1" applyFont="1" applyBorder="1" applyAlignment="1">
      <alignment vertical="center" shrinkToFit="1"/>
    </xf>
    <xf numFmtId="0" fontId="4" fillId="4" borderId="73" xfId="0" applyFont="1" applyFill="1" applyBorder="1" applyAlignment="1">
      <alignment horizontal="center" vertical="center" shrinkToFit="1"/>
    </xf>
    <xf numFmtId="0" fontId="4" fillId="4" borderId="38" xfId="0" applyFont="1" applyFill="1" applyBorder="1" applyAlignment="1">
      <alignment horizontal="center" vertical="center" shrinkToFit="1"/>
    </xf>
    <xf numFmtId="0" fontId="4" fillId="14" borderId="36" xfId="0" applyFont="1" applyFill="1" applyBorder="1" applyAlignment="1">
      <alignment horizontal="center" vertical="center" shrinkToFit="1"/>
    </xf>
    <xf numFmtId="0" fontId="4" fillId="0" borderId="0" xfId="0" applyFont="1" applyAlignment="1">
      <alignment horizontal="center" vertical="center" shrinkToFit="1"/>
    </xf>
    <xf numFmtId="0" fontId="4" fillId="4" borderId="36" xfId="0" applyFont="1" applyFill="1" applyBorder="1" applyAlignment="1">
      <alignment horizontal="center" vertical="center" shrinkToFit="1"/>
    </xf>
    <xf numFmtId="0" fontId="4" fillId="4" borderId="86" xfId="0" applyFont="1" applyFill="1" applyBorder="1" applyAlignment="1">
      <alignment horizontal="center" vertical="center" shrinkToFit="1"/>
    </xf>
    <xf numFmtId="0" fontId="5" fillId="14" borderId="6" xfId="0" applyFont="1" applyFill="1" applyBorder="1" applyAlignment="1">
      <alignment horizontal="center" vertical="center" shrinkToFit="1"/>
    </xf>
    <xf numFmtId="0" fontId="5" fillId="14" borderId="21" xfId="0" applyFont="1" applyFill="1" applyBorder="1" applyAlignment="1">
      <alignment horizontal="center" vertical="center" shrinkToFit="1"/>
    </xf>
    <xf numFmtId="177" fontId="5" fillId="14" borderId="25" xfId="0" applyNumberFormat="1" applyFont="1" applyFill="1" applyBorder="1" applyAlignment="1">
      <alignment horizontal="center" vertical="center" shrinkToFit="1"/>
    </xf>
    <xf numFmtId="181" fontId="5" fillId="0" borderId="0" xfId="0" applyNumberFormat="1" applyFont="1" applyAlignment="1">
      <alignment horizontal="center" vertical="center" shrinkToFit="1"/>
    </xf>
    <xf numFmtId="177" fontId="5" fillId="0" borderId="0" xfId="0" applyNumberFormat="1" applyFont="1" applyAlignment="1">
      <alignment horizontal="center" vertical="center" shrinkToFit="1"/>
    </xf>
    <xf numFmtId="176" fontId="5" fillId="0" borderId="0" xfId="0" applyNumberFormat="1" applyFont="1" applyAlignment="1">
      <alignment vertical="center" shrinkToFit="1"/>
    </xf>
    <xf numFmtId="176" fontId="5" fillId="0" borderId="0" xfId="0" applyNumberFormat="1" applyFont="1" applyAlignment="1">
      <alignment shrinkToFit="1"/>
    </xf>
    <xf numFmtId="178" fontId="5" fillId="0" borderId="0" xfId="0" applyNumberFormat="1" applyFont="1" applyAlignment="1">
      <alignment horizontal="center" vertical="center" shrinkToFit="1"/>
    </xf>
    <xf numFmtId="178" fontId="5" fillId="14" borderId="47" xfId="0" applyNumberFormat="1" applyFont="1" applyFill="1" applyBorder="1" applyAlignment="1">
      <alignment horizontal="center" vertical="center" shrinkToFit="1"/>
    </xf>
    <xf numFmtId="0" fontId="5" fillId="0" borderId="9" xfId="0" applyFont="1" applyBorder="1" applyAlignment="1">
      <alignment horizontal="center" vertical="center" shrinkToFit="1"/>
    </xf>
    <xf numFmtId="181" fontId="5" fillId="0" borderId="9" xfId="0" applyNumberFormat="1" applyFont="1" applyBorder="1" applyAlignment="1">
      <alignment vertical="center" shrinkToFit="1"/>
    </xf>
    <xf numFmtId="0" fontId="5" fillId="0" borderId="9" xfId="0" applyFont="1" applyBorder="1" applyAlignment="1">
      <alignment vertical="center" shrinkToFit="1"/>
    </xf>
    <xf numFmtId="0" fontId="5" fillId="0" borderId="5" xfId="0" applyFont="1" applyBorder="1" applyAlignment="1">
      <alignment vertical="center" shrinkToFit="1"/>
    </xf>
    <xf numFmtId="0" fontId="5" fillId="0" borderId="6" xfId="0" applyFont="1" applyBorder="1" applyAlignment="1">
      <alignment vertical="center" shrinkToFit="1"/>
    </xf>
    <xf numFmtId="178" fontId="5" fillId="0" borderId="74" xfId="0" applyNumberFormat="1" applyFont="1" applyBorder="1" applyAlignment="1">
      <alignment vertical="center" shrinkToFit="1"/>
    </xf>
    <xf numFmtId="0" fontId="5" fillId="0" borderId="74" xfId="0" applyFont="1" applyBorder="1" applyAlignment="1">
      <alignment vertical="center" shrinkToFit="1"/>
    </xf>
    <xf numFmtId="176" fontId="5" fillId="0" borderId="74" xfId="0" applyNumberFormat="1" applyFont="1" applyBorder="1" applyAlignment="1">
      <alignment horizontal="center" vertical="center" shrinkToFit="1"/>
    </xf>
    <xf numFmtId="20" fontId="5" fillId="0" borderId="0" xfId="0" applyNumberFormat="1" applyFont="1" applyAlignment="1">
      <alignment vertical="center" shrinkToFit="1"/>
    </xf>
    <xf numFmtId="0" fontId="5" fillId="0" borderId="0" xfId="0" applyFont="1" applyAlignment="1">
      <alignment horizontal="left" vertical="center" shrinkToFit="1"/>
    </xf>
    <xf numFmtId="0" fontId="18" fillId="6" borderId="73" xfId="0" applyFont="1" applyFill="1" applyBorder="1" applyAlignment="1">
      <alignment horizontal="center" vertical="center" shrinkToFit="1"/>
    </xf>
    <xf numFmtId="0" fontId="18" fillId="6" borderId="38" xfId="0" applyFont="1" applyFill="1" applyBorder="1" applyAlignment="1">
      <alignment horizontal="center" vertical="center" shrinkToFit="1"/>
    </xf>
    <xf numFmtId="0" fontId="5" fillId="6" borderId="89" xfId="0" applyFont="1" applyFill="1" applyBorder="1" applyAlignment="1">
      <alignment vertical="center" textRotation="255" shrinkToFit="1"/>
    </xf>
    <xf numFmtId="0" fontId="4" fillId="12" borderId="36" xfId="0" applyFont="1" applyFill="1" applyBorder="1" applyAlignment="1">
      <alignment horizontal="center" vertical="center" shrinkToFit="1"/>
    </xf>
    <xf numFmtId="0" fontId="4" fillId="12" borderId="37" xfId="0" applyFont="1" applyFill="1" applyBorder="1" applyAlignment="1">
      <alignment horizontal="center" vertical="center" shrinkToFit="1"/>
    </xf>
    <xf numFmtId="0" fontId="4" fillId="12" borderId="38" xfId="0" applyFont="1" applyFill="1" applyBorder="1" applyAlignment="1">
      <alignment horizontal="center" vertical="center" shrinkToFit="1"/>
    </xf>
    <xf numFmtId="0" fontId="5" fillId="6" borderId="36" xfId="0" applyFont="1" applyFill="1" applyBorder="1" applyAlignment="1">
      <alignment vertical="center" wrapText="1" shrinkToFit="1"/>
    </xf>
    <xf numFmtId="0" fontId="5" fillId="6" borderId="38" xfId="0" applyFont="1" applyFill="1" applyBorder="1" applyAlignment="1">
      <alignment vertical="center" shrinkToFit="1"/>
    </xf>
    <xf numFmtId="0" fontId="4" fillId="6" borderId="36" xfId="0" applyFont="1" applyFill="1" applyBorder="1" applyAlignment="1">
      <alignment horizontal="center" vertical="center" shrinkToFit="1"/>
    </xf>
    <xf numFmtId="0" fontId="4" fillId="6" borderId="86" xfId="0" applyFont="1" applyFill="1" applyBorder="1" applyAlignment="1">
      <alignment horizontal="center" vertical="center" shrinkToFit="1"/>
    </xf>
    <xf numFmtId="181" fontId="5" fillId="14" borderId="12" xfId="0" applyNumberFormat="1" applyFont="1" applyFill="1" applyBorder="1" applyAlignment="1">
      <alignment horizontal="center" vertical="center" shrinkToFit="1"/>
    </xf>
    <xf numFmtId="181" fontId="5" fillId="6" borderId="11" xfId="0" applyNumberFormat="1" applyFont="1" applyFill="1" applyBorder="1" applyAlignment="1">
      <alignment horizontal="center" vertical="center" shrinkToFit="1"/>
    </xf>
    <xf numFmtId="181" fontId="5" fillId="0" borderId="11" xfId="0" applyNumberFormat="1" applyFont="1" applyBorder="1" applyAlignment="1">
      <alignment horizontal="center" vertical="center" shrinkToFit="1"/>
    </xf>
    <xf numFmtId="178" fontId="5" fillId="6" borderId="61" xfId="0" applyNumberFormat="1" applyFont="1" applyFill="1" applyBorder="1" applyAlignment="1">
      <alignment horizontal="center" vertical="center" shrinkToFit="1"/>
    </xf>
    <xf numFmtId="178" fontId="5" fillId="0" borderId="23" xfId="0" applyNumberFormat="1" applyFont="1" applyBorder="1" applyAlignment="1">
      <alignment horizontal="center" vertical="center" shrinkToFit="1"/>
    </xf>
    <xf numFmtId="178" fontId="5" fillId="14" borderId="21" xfId="0" applyNumberFormat="1" applyFont="1" applyFill="1" applyBorder="1" applyAlignment="1">
      <alignment horizontal="center" vertical="center" shrinkToFit="1"/>
    </xf>
    <xf numFmtId="0" fontId="5" fillId="6" borderId="36" xfId="0" applyFont="1" applyFill="1" applyBorder="1" applyAlignment="1">
      <alignment vertical="center" shrinkToFit="1"/>
    </xf>
    <xf numFmtId="0" fontId="5" fillId="6" borderId="37" xfId="0" applyFont="1" applyFill="1" applyBorder="1" applyAlignment="1">
      <alignment vertical="center" shrinkToFit="1"/>
    </xf>
    <xf numFmtId="181" fontId="5" fillId="14" borderId="53" xfId="0" applyNumberFormat="1" applyFont="1" applyFill="1" applyBorder="1" applyAlignment="1">
      <alignment horizontal="center" vertical="center" shrinkToFit="1"/>
    </xf>
    <xf numFmtId="0" fontId="3" fillId="0" borderId="5" xfId="0" applyFont="1" applyBorder="1" applyAlignment="1">
      <alignment horizontal="center" vertical="center"/>
    </xf>
    <xf numFmtId="0" fontId="3" fillId="0" borderId="6" xfId="0" applyFont="1" applyBorder="1">
      <alignment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39" xfId="0" applyFont="1" applyBorder="1" applyAlignment="1">
      <alignment horizontal="left" vertical="center"/>
    </xf>
    <xf numFmtId="188" fontId="16" fillId="0" borderId="72" xfId="0" applyNumberFormat="1" applyFont="1" applyBorder="1" applyAlignment="1">
      <alignment horizontal="right" vertical="center"/>
    </xf>
    <xf numFmtId="188" fontId="16" fillId="0" borderId="29" xfId="0" applyNumberFormat="1" applyFont="1" applyBorder="1" applyAlignment="1">
      <alignment horizontal="right" vertical="center"/>
    </xf>
    <xf numFmtId="188" fontId="16" fillId="0" borderId="30" xfId="0" applyNumberFormat="1" applyFont="1" applyBorder="1" applyAlignment="1">
      <alignment horizontal="right" vertical="center"/>
    </xf>
    <xf numFmtId="0" fontId="7" fillId="7" borderId="28" xfId="0" applyFont="1" applyFill="1" applyBorder="1" applyAlignment="1">
      <alignment horizontal="left" vertical="center"/>
    </xf>
    <xf numFmtId="0" fontId="7" fillId="7" borderId="29" xfId="0" applyFont="1" applyFill="1" applyBorder="1" applyAlignment="1">
      <alignment horizontal="left" vertical="center"/>
    </xf>
    <xf numFmtId="0" fontId="7" fillId="7" borderId="30" xfId="0" applyFont="1" applyFill="1" applyBorder="1" applyAlignment="1">
      <alignment horizontal="left" vertical="center"/>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5" fillId="13" borderId="40" xfId="0" applyFont="1" applyFill="1" applyBorder="1" applyAlignment="1">
      <alignment horizontal="center" vertical="center" wrapText="1"/>
    </xf>
    <xf numFmtId="0" fontId="5" fillId="13" borderId="41" xfId="0" applyFont="1" applyFill="1" applyBorder="1" applyAlignment="1">
      <alignment horizontal="center" vertical="center"/>
    </xf>
    <xf numFmtId="0" fontId="5" fillId="13" borderId="39" xfId="0" applyFont="1" applyFill="1" applyBorder="1" applyAlignment="1">
      <alignment horizontal="center" vertical="center"/>
    </xf>
    <xf numFmtId="10" fontId="11" fillId="2" borderId="14" xfId="4" applyNumberFormat="1" applyFont="1" applyFill="1" applyBorder="1" applyAlignment="1" applyProtection="1">
      <alignment horizontal="right" vertical="center"/>
      <protection locked="0"/>
    </xf>
    <xf numFmtId="10" fontId="11" fillId="2" borderId="15" xfId="4" applyNumberFormat="1" applyFont="1" applyFill="1" applyBorder="1" applyAlignment="1" applyProtection="1">
      <alignment horizontal="right" vertical="center"/>
      <protection locked="0"/>
    </xf>
    <xf numFmtId="10" fontId="11" fillId="2" borderId="16" xfId="4" applyNumberFormat="1" applyFont="1" applyFill="1" applyBorder="1" applyAlignment="1" applyProtection="1">
      <alignment horizontal="right" vertical="center"/>
      <protection locked="0"/>
    </xf>
    <xf numFmtId="10" fontId="11" fillId="2" borderId="19" xfId="4" applyNumberFormat="1" applyFont="1" applyFill="1" applyBorder="1" applyAlignment="1" applyProtection="1">
      <alignment horizontal="right" vertical="center"/>
      <protection locked="0"/>
    </xf>
    <xf numFmtId="10" fontId="11" fillId="2" borderId="22" xfId="4" applyNumberFormat="1" applyFont="1" applyFill="1" applyBorder="1" applyAlignment="1" applyProtection="1">
      <alignment horizontal="right" vertical="center"/>
      <protection locked="0"/>
    </xf>
    <xf numFmtId="10" fontId="11" fillId="2" borderId="24" xfId="4" applyNumberFormat="1" applyFont="1" applyFill="1" applyBorder="1" applyAlignment="1" applyProtection="1">
      <alignment horizontal="right" vertical="center"/>
      <protection locked="0"/>
    </xf>
    <xf numFmtId="190" fontId="3" fillId="0" borderId="40" xfId="0" applyNumberFormat="1" applyFont="1" applyBorder="1" applyAlignment="1">
      <alignment horizontal="right" vertical="center"/>
    </xf>
    <xf numFmtId="190" fontId="3" fillId="0" borderId="41" xfId="0" applyNumberFormat="1" applyFont="1" applyBorder="1" applyAlignment="1">
      <alignment horizontal="right" vertical="center"/>
    </xf>
    <xf numFmtId="190" fontId="3" fillId="0" borderId="39" xfId="0" applyNumberFormat="1" applyFont="1" applyBorder="1" applyAlignment="1">
      <alignment horizontal="right" vertical="center"/>
    </xf>
    <xf numFmtId="189" fontId="3" fillId="0" borderId="40" xfId="0" applyNumberFormat="1" applyFont="1" applyBorder="1" applyAlignment="1">
      <alignment horizontal="right" vertical="center"/>
    </xf>
    <xf numFmtId="189" fontId="3" fillId="0" borderId="41" xfId="0" applyNumberFormat="1" applyFont="1" applyBorder="1" applyAlignment="1">
      <alignment horizontal="right" vertical="center"/>
    </xf>
    <xf numFmtId="189" fontId="3" fillId="0" borderId="39" xfId="0" applyNumberFormat="1" applyFont="1" applyBorder="1" applyAlignment="1">
      <alignment horizontal="right" vertical="center"/>
    </xf>
    <xf numFmtId="1" fontId="14" fillId="0" borderId="9" xfId="0" applyNumberFormat="1" applyFont="1" applyBorder="1" applyAlignment="1">
      <alignment horizontal="center" vertical="center"/>
    </xf>
    <xf numFmtId="0" fontId="3" fillId="0" borderId="63" xfId="0" applyFont="1" applyBorder="1" applyAlignment="1">
      <alignment horizontal="center" vertical="center"/>
    </xf>
    <xf numFmtId="0" fontId="3" fillId="0" borderId="52" xfId="0" applyFont="1" applyBorder="1" applyAlignment="1">
      <alignment horizontal="center" vertical="center"/>
    </xf>
    <xf numFmtId="0" fontId="3" fillId="0" borderId="75" xfId="0" applyFont="1" applyBorder="1" applyAlignment="1">
      <alignment horizontal="left" vertical="center"/>
    </xf>
    <xf numFmtId="0" fontId="3" fillId="0" borderId="29" xfId="0" applyFont="1" applyBorder="1" applyAlignment="1">
      <alignment horizontal="center" vertical="center"/>
    </xf>
    <xf numFmtId="0" fontId="14" fillId="0" borderId="62" xfId="0" applyFont="1" applyBorder="1" applyAlignment="1">
      <alignment horizontal="center" vertical="center" shrinkToFit="1"/>
    </xf>
    <xf numFmtId="5" fontId="5" fillId="0" borderId="41" xfId="0" applyNumberFormat="1" applyFont="1" applyBorder="1" applyAlignment="1">
      <alignment horizontal="right" vertical="center" wrapText="1"/>
    </xf>
    <xf numFmtId="5" fontId="5" fillId="0" borderId="39" xfId="0" applyNumberFormat="1" applyFont="1" applyBorder="1" applyAlignment="1">
      <alignment horizontal="right" vertical="center" wrapText="1"/>
    </xf>
    <xf numFmtId="188" fontId="3" fillId="0" borderId="9" xfId="0" applyNumberFormat="1" applyFont="1" applyBorder="1" applyAlignment="1">
      <alignment horizontal="center" vertical="center"/>
    </xf>
    <xf numFmtId="5" fontId="3" fillId="0" borderId="42" xfId="0" applyNumberFormat="1" applyFont="1" applyBorder="1" applyAlignment="1">
      <alignment horizontal="right" vertical="center"/>
    </xf>
    <xf numFmtId="5" fontId="3" fillId="0" borderId="1" xfId="0" applyNumberFormat="1" applyFont="1" applyBorder="1" applyAlignment="1">
      <alignment horizontal="right" vertical="center"/>
    </xf>
    <xf numFmtId="5" fontId="3" fillId="0" borderId="2" xfId="0" applyNumberFormat="1" applyFont="1" applyBorder="1" applyAlignment="1">
      <alignment horizontal="right" vertical="center"/>
    </xf>
    <xf numFmtId="5" fontId="3" fillId="0" borderId="7" xfId="0" applyNumberFormat="1" applyFont="1" applyBorder="1" applyAlignment="1">
      <alignment horizontal="right" vertical="center"/>
    </xf>
    <xf numFmtId="5" fontId="3" fillId="0" borderId="3" xfId="0" applyNumberFormat="1" applyFont="1" applyBorder="1" applyAlignment="1">
      <alignment horizontal="right" vertical="center"/>
    </xf>
    <xf numFmtId="5" fontId="3" fillId="0" borderId="4" xfId="0" applyNumberFormat="1" applyFont="1" applyBorder="1" applyAlignment="1">
      <alignment horizontal="right" vertical="center"/>
    </xf>
    <xf numFmtId="0" fontId="14" fillId="13" borderId="40" xfId="0" applyFont="1" applyFill="1" applyBorder="1" applyAlignment="1">
      <alignment horizontal="center" vertical="center" wrapText="1" shrinkToFit="1"/>
    </xf>
    <xf numFmtId="0" fontId="14" fillId="13" borderId="41" xfId="0" applyFont="1" applyFill="1" applyBorder="1" applyAlignment="1">
      <alignment horizontal="center" vertical="center" shrinkToFit="1"/>
    </xf>
    <xf numFmtId="0" fontId="14" fillId="13" borderId="39" xfId="0" applyFont="1" applyFill="1" applyBorder="1" applyAlignment="1">
      <alignment horizontal="center" vertical="center" shrinkToFit="1"/>
    </xf>
    <xf numFmtId="192" fontId="3" fillId="0" borderId="40" xfId="0" applyNumberFormat="1" applyFont="1" applyBorder="1" applyAlignment="1">
      <alignment horizontal="right" vertical="center"/>
    </xf>
    <xf numFmtId="192" fontId="3" fillId="0" borderId="41" xfId="0" applyNumberFormat="1" applyFont="1" applyBorder="1" applyAlignment="1">
      <alignment horizontal="right" vertical="center"/>
    </xf>
    <xf numFmtId="192" fontId="3" fillId="0" borderId="68" xfId="0" applyNumberFormat="1" applyFont="1" applyBorder="1" applyAlignment="1">
      <alignment horizontal="right" vertical="center"/>
    </xf>
    <xf numFmtId="189" fontId="3" fillId="0" borderId="68" xfId="0" applyNumberFormat="1" applyFont="1" applyBorder="1" applyAlignment="1">
      <alignment horizontal="right" vertical="center"/>
    </xf>
    <xf numFmtId="189" fontId="3" fillId="0" borderId="9" xfId="0" applyNumberFormat="1" applyFont="1" applyBorder="1" applyAlignment="1">
      <alignment horizontal="right" vertical="center"/>
    </xf>
    <xf numFmtId="190" fontId="3" fillId="0" borderId="65" xfId="0" applyNumberFormat="1" applyFont="1" applyBorder="1" applyAlignment="1">
      <alignment horizontal="center" vertical="center"/>
    </xf>
    <xf numFmtId="190" fontId="3" fillId="0" borderId="66" xfId="0" applyNumberFormat="1" applyFont="1" applyBorder="1" applyAlignment="1">
      <alignment horizontal="center" vertical="center"/>
    </xf>
    <xf numFmtId="189" fontId="3" fillId="0" borderId="65" xfId="0" applyNumberFormat="1" applyFont="1" applyBorder="1" applyAlignment="1">
      <alignment horizontal="center" vertical="center"/>
    </xf>
    <xf numFmtId="189" fontId="3" fillId="0" borderId="66" xfId="0" applyNumberFormat="1" applyFont="1" applyBorder="1" applyAlignment="1">
      <alignment horizontal="center" vertical="center"/>
    </xf>
    <xf numFmtId="190" fontId="3" fillId="0" borderId="67" xfId="0" applyNumberFormat="1" applyFont="1" applyBorder="1" applyAlignment="1">
      <alignment horizontal="center" vertical="center"/>
    </xf>
    <xf numFmtId="190" fontId="3" fillId="0" borderId="9" xfId="0" applyNumberFormat="1" applyFont="1" applyBorder="1" applyAlignment="1">
      <alignment horizontal="right" vertical="center"/>
    </xf>
    <xf numFmtId="190" fontId="3" fillId="0" borderId="70" xfId="0" applyNumberFormat="1" applyFont="1" applyBorder="1" applyAlignment="1">
      <alignment horizontal="right" vertical="center"/>
    </xf>
    <xf numFmtId="0" fontId="5" fillId="13" borderId="9" xfId="0" applyFont="1" applyFill="1" applyBorder="1" applyAlignment="1">
      <alignment horizontal="center" vertical="center"/>
    </xf>
    <xf numFmtId="193" fontId="3" fillId="0" borderId="9" xfId="0" applyNumberFormat="1" applyFont="1" applyBorder="1" applyAlignment="1">
      <alignment horizontal="right" vertical="center"/>
    </xf>
    <xf numFmtId="0" fontId="5" fillId="13" borderId="41" xfId="0" applyFont="1" applyFill="1" applyBorder="1" applyAlignment="1">
      <alignment horizontal="center" vertical="center" wrapText="1"/>
    </xf>
    <xf numFmtId="0" fontId="5" fillId="13" borderId="39" xfId="0" applyFont="1" applyFill="1" applyBorder="1" applyAlignment="1">
      <alignment horizontal="center" vertical="center" wrapText="1"/>
    </xf>
    <xf numFmtId="189" fontId="3" fillId="0" borderId="7" xfId="0" applyNumberFormat="1" applyFont="1" applyBorder="1" applyAlignment="1">
      <alignment horizontal="right" vertical="center"/>
    </xf>
    <xf numFmtId="189" fontId="3" fillId="0" borderId="3" xfId="0" applyNumberFormat="1" applyFont="1" applyBorder="1" applyAlignment="1">
      <alignment horizontal="right" vertical="center"/>
    </xf>
    <xf numFmtId="189" fontId="3" fillId="0" borderId="71" xfId="0" applyNumberFormat="1" applyFont="1" applyBorder="1" applyAlignment="1">
      <alignment horizontal="right" vertical="center"/>
    </xf>
    <xf numFmtId="0" fontId="2" fillId="0" borderId="3" xfId="0" applyFont="1" applyBorder="1" applyAlignment="1">
      <alignment horizontal="center" vertical="center"/>
    </xf>
    <xf numFmtId="0" fontId="3" fillId="0" borderId="39" xfId="0" applyFont="1" applyBorder="1" applyAlignment="1">
      <alignment horizontal="center" vertical="center"/>
    </xf>
    <xf numFmtId="0" fontId="3" fillId="0" borderId="9" xfId="0" applyFont="1" applyBorder="1" applyAlignment="1">
      <alignment horizontal="center" vertical="center"/>
    </xf>
    <xf numFmtId="1" fontId="14" fillId="0" borderId="28" xfId="0" applyNumberFormat="1" applyFont="1" applyBorder="1" applyAlignment="1">
      <alignment horizontal="center" vertical="center"/>
    </xf>
    <xf numFmtId="1" fontId="14" fillId="0" borderId="63" xfId="0" applyNumberFormat="1" applyFont="1" applyBorder="1" applyAlignment="1">
      <alignment horizontal="center" vertical="center"/>
    </xf>
    <xf numFmtId="191" fontId="3" fillId="0" borderId="64" xfId="0" applyNumberFormat="1" applyFont="1" applyBorder="1" applyAlignment="1">
      <alignment horizontal="right" vertical="center"/>
    </xf>
    <xf numFmtId="191" fontId="3" fillId="0" borderId="41" xfId="0" applyNumberFormat="1" applyFont="1" applyBorder="1" applyAlignment="1">
      <alignment horizontal="right" vertical="center"/>
    </xf>
    <xf numFmtId="191" fontId="3" fillId="0" borderId="68" xfId="0" applyNumberFormat="1" applyFont="1" applyBorder="1" applyAlignment="1">
      <alignment horizontal="right" vertical="center"/>
    </xf>
    <xf numFmtId="0" fontId="5" fillId="13" borderId="9" xfId="0" applyFont="1" applyFill="1" applyBorder="1" applyAlignment="1">
      <alignment horizontal="center" vertical="center" wrapText="1"/>
    </xf>
    <xf numFmtId="0" fontId="5" fillId="13" borderId="40" xfId="0" applyFont="1" applyFill="1" applyBorder="1" applyAlignment="1">
      <alignment horizontal="center" vertical="center"/>
    </xf>
    <xf numFmtId="0" fontId="3" fillId="0" borderId="42" xfId="0" applyFont="1" applyBorder="1" applyAlignment="1">
      <alignment horizontal="lef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190" fontId="3" fillId="0" borderId="40" xfId="0" applyNumberFormat="1" applyFont="1" applyBorder="1" applyAlignment="1">
      <alignment horizontal="center" vertical="center"/>
    </xf>
    <xf numFmtId="190" fontId="3" fillId="0" borderId="41" xfId="0" applyNumberFormat="1" applyFont="1" applyBorder="1" applyAlignment="1">
      <alignment horizontal="center" vertical="center"/>
    </xf>
    <xf numFmtId="189" fontId="3" fillId="0" borderId="40" xfId="0" applyNumberFormat="1" applyFont="1" applyBorder="1" applyAlignment="1">
      <alignment horizontal="center" vertical="center"/>
    </xf>
    <xf numFmtId="189" fontId="3" fillId="0" borderId="41" xfId="0" applyNumberFormat="1" applyFont="1" applyBorder="1" applyAlignment="1">
      <alignment horizontal="center" vertical="center"/>
    </xf>
    <xf numFmtId="189" fontId="3" fillId="0" borderId="67" xfId="0" applyNumberFormat="1" applyFont="1" applyBorder="1" applyAlignment="1">
      <alignment horizontal="center" vertical="center"/>
    </xf>
    <xf numFmtId="177" fontId="3" fillId="0" borderId="65" xfId="0" applyNumberFormat="1" applyFont="1" applyBorder="1" applyAlignment="1">
      <alignment horizontal="center" vertical="center"/>
    </xf>
    <xf numFmtId="177" fontId="3" fillId="0" borderId="66" xfId="0" applyNumberFormat="1" applyFont="1" applyBorder="1" applyAlignment="1">
      <alignment horizontal="center" vertical="center"/>
    </xf>
    <xf numFmtId="0" fontId="5" fillId="0" borderId="42" xfId="0" applyFont="1" applyBorder="1" applyAlignment="1">
      <alignment horizontal="left"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7"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190" fontId="3" fillId="0" borderId="9" xfId="0" applyNumberFormat="1" applyFont="1" applyBorder="1" applyAlignment="1">
      <alignment horizontal="center" vertical="center"/>
    </xf>
    <xf numFmtId="0" fontId="5" fillId="0" borderId="9" xfId="0" applyFont="1" applyBorder="1" applyAlignment="1">
      <alignment horizontal="left" vertical="center" wrapText="1"/>
    </xf>
    <xf numFmtId="0" fontId="5" fillId="0" borderId="9" xfId="0" applyFont="1" applyBorder="1" applyAlignment="1">
      <alignment horizontal="center" vertical="center"/>
    </xf>
    <xf numFmtId="188" fontId="14" fillId="0" borderId="40" xfId="0" applyNumberFormat="1" applyFont="1" applyBorder="1" applyAlignment="1">
      <alignment horizontal="right" vertical="center" shrinkToFit="1"/>
    </xf>
    <xf numFmtId="188" fontId="14" fillId="0" borderId="41" xfId="0" applyNumberFormat="1" applyFont="1" applyBorder="1" applyAlignment="1">
      <alignment horizontal="right" vertical="center" shrinkToFit="1"/>
    </xf>
    <xf numFmtId="0" fontId="14" fillId="13" borderId="41" xfId="0" applyFont="1" applyFill="1" applyBorder="1" applyAlignment="1">
      <alignment horizontal="center" vertical="center" wrapText="1" shrinkToFit="1"/>
    </xf>
    <xf numFmtId="0" fontId="14" fillId="13" borderId="39" xfId="0" applyFont="1" applyFill="1" applyBorder="1" applyAlignment="1">
      <alignment horizontal="center" vertical="center" wrapText="1" shrinkToFit="1"/>
    </xf>
    <xf numFmtId="0" fontId="5" fillId="13" borderId="68" xfId="0" applyFont="1" applyFill="1" applyBorder="1" applyAlignment="1">
      <alignment horizontal="center" vertical="center" wrapText="1"/>
    </xf>
    <xf numFmtId="0" fontId="14" fillId="0" borderId="9" xfId="0" applyFont="1" applyBorder="1" applyAlignment="1">
      <alignment horizontal="center" vertical="center" shrinkToFit="1"/>
    </xf>
    <xf numFmtId="188" fontId="3" fillId="0" borderId="40" xfId="0" applyNumberFormat="1" applyFont="1" applyBorder="1" applyAlignment="1">
      <alignment horizontal="right" vertical="center" shrinkToFit="1"/>
    </xf>
    <xf numFmtId="188" fontId="3" fillId="0" borderId="41" xfId="0" applyNumberFormat="1" applyFont="1" applyBorder="1" applyAlignment="1">
      <alignment horizontal="right" vertical="center" shrinkToFit="1"/>
    </xf>
    <xf numFmtId="0" fontId="6" fillId="13" borderId="9" xfId="0" applyFont="1" applyFill="1" applyBorder="1" applyAlignment="1">
      <alignment horizontal="center" vertical="center" shrinkToFit="1"/>
    </xf>
    <xf numFmtId="192" fontId="3" fillId="0" borderId="9" xfId="0" applyNumberFormat="1" applyFont="1" applyBorder="1" applyAlignment="1">
      <alignment horizontal="center" vertical="center"/>
    </xf>
    <xf numFmtId="188" fontId="3" fillId="0" borderId="40" xfId="0" applyNumberFormat="1" applyFont="1" applyBorder="1" applyAlignment="1">
      <alignment horizontal="center" vertical="center"/>
    </xf>
    <xf numFmtId="188" fontId="3" fillId="0" borderId="39" xfId="0" applyNumberFormat="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14" fillId="0" borderId="40" xfId="0" applyFont="1" applyBorder="1" applyAlignment="1">
      <alignment horizontal="left" vertical="center"/>
    </xf>
    <xf numFmtId="0" fontId="14" fillId="0" borderId="41" xfId="0" applyFont="1" applyBorder="1" applyAlignment="1">
      <alignment horizontal="left" vertical="center"/>
    </xf>
    <xf numFmtId="0" fontId="3" fillId="13" borderId="40" xfId="0" applyFont="1" applyFill="1" applyBorder="1" applyAlignment="1">
      <alignment horizontal="center" vertical="center"/>
    </xf>
    <xf numFmtId="0" fontId="3" fillId="13" borderId="41" xfId="0" applyFont="1" applyFill="1" applyBorder="1" applyAlignment="1">
      <alignment horizontal="center" vertical="center"/>
    </xf>
    <xf numFmtId="0" fontId="3" fillId="13" borderId="39" xfId="0" applyFont="1" applyFill="1" applyBorder="1" applyAlignment="1">
      <alignment horizontal="center" vertical="center"/>
    </xf>
    <xf numFmtId="0" fontId="3" fillId="13" borderId="9" xfId="0" applyFont="1" applyFill="1" applyBorder="1" applyAlignment="1">
      <alignment horizontal="center" vertical="center"/>
    </xf>
    <xf numFmtId="0" fontId="3" fillId="13" borderId="58" xfId="0" applyFont="1" applyFill="1" applyBorder="1" applyAlignment="1">
      <alignment horizontal="center" vertical="center" wrapText="1"/>
    </xf>
    <xf numFmtId="0" fontId="3" fillId="13" borderId="59" xfId="0" applyFont="1" applyFill="1" applyBorder="1" applyAlignment="1">
      <alignment horizontal="center" vertical="center"/>
    </xf>
    <xf numFmtId="0" fontId="3" fillId="13" borderId="60" xfId="0" applyFont="1" applyFill="1" applyBorder="1" applyAlignment="1">
      <alignment horizontal="center" vertical="center"/>
    </xf>
    <xf numFmtId="0" fontId="3" fillId="0" borderId="42" xfId="0" applyFont="1" applyBorder="1" applyAlignment="1">
      <alignment horizontal="left" vertical="center"/>
    </xf>
    <xf numFmtId="0" fontId="3" fillId="0" borderId="9" xfId="0" applyFont="1" applyBorder="1" applyAlignment="1">
      <alignment horizontal="left" vertical="center" shrinkToFit="1"/>
    </xf>
    <xf numFmtId="0" fontId="3" fillId="0" borderId="40" xfId="0" applyFont="1" applyBorder="1" applyAlignment="1">
      <alignment horizontal="left" vertical="center" shrinkToFit="1"/>
    </xf>
    <xf numFmtId="0" fontId="3" fillId="0" borderId="9" xfId="0" applyFont="1" applyBorder="1" applyAlignment="1">
      <alignment horizontal="left" vertical="center"/>
    </xf>
    <xf numFmtId="10" fontId="14" fillId="6" borderId="14" xfId="4" applyNumberFormat="1" applyFont="1" applyFill="1" applyBorder="1" applyAlignment="1">
      <alignment horizontal="center" vertical="center"/>
    </xf>
    <xf numFmtId="10" fontId="14" fillId="6" borderId="15" xfId="4" applyNumberFormat="1" applyFont="1" applyFill="1" applyBorder="1" applyAlignment="1">
      <alignment horizontal="center" vertical="center"/>
    </xf>
    <xf numFmtId="10" fontId="14" fillId="6" borderId="16" xfId="4" applyNumberFormat="1" applyFont="1" applyFill="1" applyBorder="1" applyAlignment="1">
      <alignment horizontal="center" vertical="center"/>
    </xf>
    <xf numFmtId="10" fontId="14" fillId="6" borderId="19" xfId="4" applyNumberFormat="1" applyFont="1" applyFill="1" applyBorder="1" applyAlignment="1">
      <alignment horizontal="center" vertical="center"/>
    </xf>
    <xf numFmtId="10" fontId="14" fillId="6" borderId="22" xfId="4" applyNumberFormat="1" applyFont="1" applyFill="1" applyBorder="1" applyAlignment="1">
      <alignment horizontal="center" vertical="center"/>
    </xf>
    <xf numFmtId="10" fontId="14" fillId="6" borderId="24" xfId="4" applyNumberFormat="1" applyFont="1" applyFill="1" applyBorder="1" applyAlignment="1">
      <alignment horizontal="center" vertical="center"/>
    </xf>
    <xf numFmtId="189" fontId="3" fillId="0" borderId="9" xfId="0" applyNumberFormat="1" applyFont="1" applyBorder="1" applyAlignment="1">
      <alignment horizontal="center" vertical="center"/>
    </xf>
    <xf numFmtId="0" fontId="3" fillId="0" borderId="40" xfId="0" applyFont="1" applyBorder="1" applyAlignment="1">
      <alignment horizontal="center" vertical="center"/>
    </xf>
    <xf numFmtId="1" fontId="14" fillId="0" borderId="40" xfId="0" applyNumberFormat="1" applyFont="1" applyBorder="1" applyAlignment="1">
      <alignment horizontal="right" vertical="center"/>
    </xf>
    <xf numFmtId="1" fontId="14" fillId="0" borderId="41" xfId="0" applyNumberFormat="1" applyFont="1" applyBorder="1" applyAlignment="1">
      <alignment horizontal="right" vertical="center"/>
    </xf>
    <xf numFmtId="1" fontId="14" fillId="0" borderId="85" xfId="0" applyNumberFormat="1" applyFont="1" applyBorder="1" applyAlignment="1">
      <alignment horizontal="right" vertical="center"/>
    </xf>
    <xf numFmtId="177" fontId="3" fillId="0" borderId="67" xfId="0" applyNumberFormat="1" applyFont="1" applyBorder="1" applyAlignment="1">
      <alignment horizontal="center" vertical="center"/>
    </xf>
    <xf numFmtId="185" fontId="14" fillId="0" borderId="40" xfId="0" applyNumberFormat="1" applyFont="1" applyBorder="1" applyAlignment="1">
      <alignment horizontal="right" vertical="center"/>
    </xf>
    <xf numFmtId="185" fontId="14" fillId="0" borderId="41" xfId="0" applyNumberFormat="1" applyFont="1" applyBorder="1" applyAlignment="1">
      <alignment horizontal="right" vertical="center"/>
    </xf>
    <xf numFmtId="185" fontId="14" fillId="0" borderId="85" xfId="0" applyNumberFormat="1" applyFont="1" applyBorder="1" applyAlignment="1">
      <alignment horizontal="right" vertical="center"/>
    </xf>
    <xf numFmtId="0" fontId="5" fillId="13" borderId="70" xfId="0" applyFont="1" applyFill="1" applyBorder="1" applyAlignment="1">
      <alignment horizontal="center" vertical="center" wrapText="1"/>
    </xf>
    <xf numFmtId="0" fontId="3" fillId="0" borderId="69" xfId="0" applyFont="1" applyBorder="1" applyAlignment="1">
      <alignment horizontal="center" vertical="center"/>
    </xf>
    <xf numFmtId="0" fontId="12" fillId="0" borderId="0" xfId="0" applyFont="1" applyAlignment="1">
      <alignment horizontal="center" vertical="center"/>
    </xf>
    <xf numFmtId="0" fontId="6" fillId="0" borderId="0" xfId="0" applyFont="1" applyAlignment="1">
      <alignment horizontal="center" vertical="center" shrinkToFit="1"/>
    </xf>
    <xf numFmtId="0" fontId="14" fillId="0" borderId="0" xfId="0" applyFont="1" applyAlignment="1">
      <alignment horizontal="center" vertical="center" shrinkToFit="1"/>
    </xf>
    <xf numFmtId="188" fontId="16" fillId="0" borderId="28" xfId="0" applyNumberFormat="1" applyFont="1" applyBorder="1" applyAlignment="1">
      <alignment horizontal="center" vertical="center"/>
    </xf>
    <xf numFmtId="188" fontId="16" fillId="0" borderId="63" xfId="0" applyNumberFormat="1" applyFont="1" applyBorder="1" applyAlignment="1">
      <alignment horizontal="center" vertical="center"/>
    </xf>
    <xf numFmtId="0" fontId="7" fillId="3" borderId="28" xfId="0" applyFont="1" applyFill="1" applyBorder="1" applyAlignment="1">
      <alignment horizontal="left" vertical="center" shrinkToFit="1"/>
    </xf>
    <xf numFmtId="0" fontId="7" fillId="3" borderId="29" xfId="0" applyFont="1" applyFill="1" applyBorder="1" applyAlignment="1">
      <alignment horizontal="left" vertical="center" shrinkToFit="1"/>
    </xf>
    <xf numFmtId="0" fontId="7" fillId="3" borderId="30" xfId="0" applyFont="1" applyFill="1" applyBorder="1" applyAlignment="1">
      <alignment horizontal="left" vertical="center" shrinkToFit="1"/>
    </xf>
    <xf numFmtId="188" fontId="3" fillId="0" borderId="40" xfId="0" applyNumberFormat="1" applyFont="1" applyBorder="1" applyAlignment="1">
      <alignment horizontal="right" vertical="center"/>
    </xf>
    <xf numFmtId="188" fontId="3" fillId="0" borderId="41" xfId="0" applyNumberFormat="1" applyFont="1" applyBorder="1" applyAlignment="1">
      <alignment horizontal="right" vertical="center"/>
    </xf>
    <xf numFmtId="188" fontId="3" fillId="0" borderId="39" xfId="0" applyNumberFormat="1" applyFont="1" applyBorder="1" applyAlignment="1">
      <alignment horizontal="right" vertical="center"/>
    </xf>
    <xf numFmtId="10" fontId="14" fillId="2" borderId="28" xfId="4" applyNumberFormat="1" applyFont="1" applyFill="1" applyBorder="1" applyAlignment="1" applyProtection="1">
      <alignment horizontal="right" vertical="center"/>
      <protection locked="0"/>
    </xf>
    <xf numFmtId="10" fontId="14" fillId="2" borderId="29" xfId="4" applyNumberFormat="1" applyFont="1" applyFill="1" applyBorder="1" applyAlignment="1" applyProtection="1">
      <alignment horizontal="right" vertical="center"/>
      <protection locked="0"/>
    </xf>
    <xf numFmtId="10" fontId="14" fillId="2" borderId="30" xfId="4" applyNumberFormat="1" applyFont="1" applyFill="1" applyBorder="1" applyAlignment="1" applyProtection="1">
      <alignment horizontal="right" vertical="center"/>
      <protection locked="0"/>
    </xf>
    <xf numFmtId="10" fontId="14" fillId="0" borderId="28" xfId="0" applyNumberFormat="1" applyFont="1" applyBorder="1" applyAlignment="1">
      <alignment horizontal="right" vertical="center" shrinkToFit="1"/>
    </xf>
    <xf numFmtId="10" fontId="14" fillId="0" borderId="29" xfId="0" applyNumberFormat="1" applyFont="1" applyBorder="1" applyAlignment="1">
      <alignment horizontal="right" vertical="center" shrinkToFit="1"/>
    </xf>
    <xf numFmtId="10" fontId="14" fillId="0" borderId="30" xfId="0" applyNumberFormat="1" applyFont="1" applyBorder="1" applyAlignment="1">
      <alignment horizontal="right" vertical="center" shrinkToFit="1"/>
    </xf>
    <xf numFmtId="0" fontId="5" fillId="13" borderId="69" xfId="0" applyFont="1" applyFill="1" applyBorder="1" applyAlignment="1">
      <alignment horizontal="center" vertical="center" wrapText="1"/>
    </xf>
    <xf numFmtId="0" fontId="16" fillId="0" borderId="42" xfId="0" applyFont="1" applyBorder="1" applyAlignment="1">
      <alignment horizontal="left" vertical="center" wrapText="1"/>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1" fillId="0" borderId="0" xfId="0" applyFont="1" applyAlignment="1">
      <alignment horizontal="center" vertical="center" shrinkToFit="1"/>
    </xf>
    <xf numFmtId="188" fontId="14" fillId="0" borderId="64" xfId="0" applyNumberFormat="1" applyFont="1" applyBorder="1" applyAlignment="1">
      <alignment horizontal="right" vertical="center" shrinkToFit="1"/>
    </xf>
    <xf numFmtId="188" fontId="14" fillId="0" borderId="39" xfId="0" applyNumberFormat="1" applyFont="1" applyBorder="1" applyAlignment="1">
      <alignment horizontal="right" vertical="center" shrinkToFit="1"/>
    </xf>
    <xf numFmtId="188" fontId="3" fillId="0" borderId="39" xfId="0" applyNumberFormat="1" applyFont="1" applyBorder="1" applyAlignment="1">
      <alignment horizontal="right" vertical="center" shrinkToFit="1"/>
    </xf>
    <xf numFmtId="188" fontId="3" fillId="0" borderId="22" xfId="0" applyNumberFormat="1" applyFont="1" applyBorder="1" applyAlignment="1">
      <alignment horizontal="right" vertical="center" shrinkToFit="1"/>
    </xf>
    <xf numFmtId="188" fontId="3" fillId="0" borderId="20" xfId="0" applyNumberFormat="1" applyFont="1" applyBorder="1" applyAlignment="1">
      <alignment horizontal="right" vertical="center" shrinkToFit="1"/>
    </xf>
    <xf numFmtId="188" fontId="15" fillId="0" borderId="29" xfId="0" applyNumberFormat="1" applyFont="1" applyBorder="1" applyAlignment="1">
      <alignment horizontal="right" vertical="center" shrinkToFit="1"/>
    </xf>
    <xf numFmtId="188" fontId="15" fillId="0" borderId="30" xfId="0" applyNumberFormat="1" applyFont="1" applyBorder="1" applyAlignment="1">
      <alignment horizontal="right" vertical="center" shrinkToFit="1"/>
    </xf>
    <xf numFmtId="0" fontId="14" fillId="2" borderId="50" xfId="0" applyFont="1" applyFill="1" applyBorder="1" applyAlignment="1" applyProtection="1">
      <alignment horizontal="left" vertical="center"/>
      <protection locked="0"/>
    </xf>
    <xf numFmtId="0" fontId="14" fillId="2" borderId="51" xfId="0" applyFont="1" applyFill="1" applyBorder="1" applyAlignment="1" applyProtection="1">
      <alignment horizontal="left" vertical="center"/>
      <protection locked="0"/>
    </xf>
    <xf numFmtId="0" fontId="14" fillId="2" borderId="52" xfId="0" applyFont="1" applyFill="1" applyBorder="1" applyAlignment="1" applyProtection="1">
      <alignment horizontal="left" vertical="center"/>
      <protection locked="0"/>
    </xf>
    <xf numFmtId="0" fontId="11" fillId="0" borderId="40" xfId="0" applyFont="1" applyBorder="1" applyAlignment="1">
      <alignment horizontal="center" vertical="center"/>
    </xf>
    <xf numFmtId="0" fontId="11" fillId="0" borderId="41" xfId="0" applyFont="1" applyBorder="1" applyAlignment="1">
      <alignment horizontal="center" vertical="center"/>
    </xf>
    <xf numFmtId="188" fontId="14" fillId="0" borderId="50" xfId="0" applyNumberFormat="1" applyFont="1" applyBorder="1" applyAlignment="1">
      <alignment horizontal="center" vertical="center"/>
    </xf>
    <xf numFmtId="188" fontId="14" fillId="0" borderId="51" xfId="0" applyNumberFormat="1" applyFont="1" applyBorder="1" applyAlignment="1">
      <alignment horizontal="center" vertical="center"/>
    </xf>
    <xf numFmtId="188" fontId="14" fillId="2" borderId="72" xfId="0" applyNumberFormat="1" applyFont="1" applyFill="1" applyBorder="1" applyAlignment="1" applyProtection="1">
      <alignment horizontal="right" vertical="center"/>
      <protection locked="0"/>
    </xf>
    <xf numFmtId="188" fontId="14" fillId="2" borderId="30" xfId="0" applyNumberFormat="1" applyFont="1" applyFill="1" applyBorder="1" applyAlignment="1" applyProtection="1">
      <alignment horizontal="right" vertical="center"/>
      <protection locked="0"/>
    </xf>
    <xf numFmtId="0" fontId="14" fillId="0" borderId="40" xfId="0" applyFont="1" applyBorder="1" applyAlignment="1">
      <alignment horizontal="left" vertical="center" wrapText="1"/>
    </xf>
    <xf numFmtId="0" fontId="7" fillId="8" borderId="28" xfId="0" applyFont="1" applyFill="1" applyBorder="1" applyAlignment="1">
      <alignment horizontal="left" vertical="center"/>
    </xf>
    <xf numFmtId="0" fontId="7" fillId="8" borderId="29" xfId="0" applyFont="1" applyFill="1" applyBorder="1" applyAlignment="1">
      <alignment horizontal="left" vertical="center"/>
    </xf>
    <xf numFmtId="0" fontId="7" fillId="8" borderId="30" xfId="0" applyFont="1" applyFill="1" applyBorder="1" applyAlignment="1">
      <alignment horizontal="left" vertical="center"/>
    </xf>
    <xf numFmtId="10" fontId="3" fillId="0" borderId="42" xfId="0" applyNumberFormat="1" applyFont="1" applyBorder="1" applyAlignment="1">
      <alignment horizontal="right" vertical="center"/>
    </xf>
    <xf numFmtId="10" fontId="3" fillId="0" borderId="1" xfId="0" applyNumberFormat="1" applyFont="1" applyBorder="1" applyAlignment="1">
      <alignment horizontal="right" vertical="center"/>
    </xf>
    <xf numFmtId="10" fontId="3" fillId="0" borderId="6" xfId="0" applyNumberFormat="1" applyFont="1" applyBorder="1" applyAlignment="1">
      <alignment horizontal="right" vertical="center"/>
    </xf>
    <xf numFmtId="10" fontId="3" fillId="0" borderId="0" xfId="0" applyNumberFormat="1" applyFont="1" applyAlignment="1">
      <alignment horizontal="right" vertical="center"/>
    </xf>
    <xf numFmtId="10" fontId="3" fillId="0" borderId="7" xfId="0" applyNumberFormat="1" applyFont="1" applyBorder="1" applyAlignment="1">
      <alignment horizontal="right" vertical="center"/>
    </xf>
    <xf numFmtId="10" fontId="3" fillId="0" borderId="3" xfId="0" applyNumberFormat="1" applyFont="1" applyBorder="1" applyAlignment="1">
      <alignment horizontal="right" vertical="center"/>
    </xf>
    <xf numFmtId="188" fontId="3" fillId="0" borderId="9" xfId="0" applyNumberFormat="1" applyFont="1" applyBorder="1" applyAlignment="1">
      <alignment horizontal="right" vertical="center"/>
    </xf>
    <xf numFmtId="0" fontId="5" fillId="0" borderId="9" xfId="0" applyFont="1" applyBorder="1" applyAlignment="1">
      <alignment horizontal="center" vertical="center" wrapText="1" shrinkToFit="1"/>
    </xf>
    <xf numFmtId="0" fontId="5" fillId="0" borderId="9" xfId="0" applyFont="1" applyBorder="1" applyAlignment="1">
      <alignment horizontal="center" vertical="center" shrinkToFit="1"/>
    </xf>
    <xf numFmtId="0" fontId="5" fillId="0" borderId="40" xfId="0" applyFont="1" applyBorder="1" applyAlignment="1">
      <alignment horizontal="center" vertical="center" wrapText="1" shrinkToFit="1"/>
    </xf>
    <xf numFmtId="0" fontId="5" fillId="0" borderId="41"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76" xfId="0" applyFont="1" applyBorder="1" applyAlignment="1">
      <alignment horizontal="center" vertical="center" wrapText="1" shrinkToFit="1"/>
    </xf>
    <xf numFmtId="0" fontId="5" fillId="0" borderId="77" xfId="0" applyFont="1" applyBorder="1" applyAlignment="1">
      <alignment horizontal="center" vertical="center" shrinkToFit="1"/>
    </xf>
    <xf numFmtId="0" fontId="5" fillId="0" borderId="78" xfId="0" applyFont="1" applyBorder="1" applyAlignment="1">
      <alignment horizontal="center" vertical="center" shrinkToFit="1"/>
    </xf>
    <xf numFmtId="181" fontId="5" fillId="0" borderId="9" xfId="0" applyNumberFormat="1" applyFont="1" applyBorder="1" applyAlignment="1">
      <alignment horizontal="center" vertical="center" shrinkToFit="1"/>
    </xf>
    <xf numFmtId="178" fontId="5" fillId="0" borderId="74" xfId="0" applyNumberFormat="1" applyFont="1" applyBorder="1" applyAlignment="1">
      <alignment horizontal="center" vertical="center" shrinkToFit="1"/>
    </xf>
    <xf numFmtId="38" fontId="5" fillId="0" borderId="9" xfId="3" applyFont="1" applyBorder="1" applyAlignment="1">
      <alignment horizontal="right" vertical="center" shrinkToFit="1"/>
    </xf>
    <xf numFmtId="0" fontId="5" fillId="0" borderId="0" xfId="0" applyFont="1" applyAlignment="1">
      <alignment horizontal="center" vertical="center" shrinkToFit="1"/>
    </xf>
    <xf numFmtId="20" fontId="5" fillId="0" borderId="0" xfId="0" applyNumberFormat="1" applyFont="1" applyAlignment="1">
      <alignment horizontal="center" vertical="center" shrinkToFit="1"/>
    </xf>
    <xf numFmtId="20" fontId="5" fillId="0" borderId="0" xfId="0" applyNumberFormat="1" applyFont="1" applyAlignment="1">
      <alignment horizontal="left" vertical="center" shrinkToFit="1"/>
    </xf>
    <xf numFmtId="0" fontId="5" fillId="0" borderId="0" xfId="0" applyFont="1" applyAlignment="1">
      <alignment horizontal="left" vertical="center" shrinkToFit="1"/>
    </xf>
    <xf numFmtId="181" fontId="5" fillId="0" borderId="12" xfId="0" applyNumberFormat="1" applyFont="1" applyBorder="1" applyAlignment="1">
      <alignment horizontal="center" vertical="center" shrinkToFit="1"/>
    </xf>
    <xf numFmtId="181" fontId="5" fillId="0" borderId="10" xfId="0" applyNumberFormat="1" applyFont="1" applyBorder="1" applyAlignment="1">
      <alignment horizontal="center" vertical="center" shrinkToFit="1"/>
    </xf>
    <xf numFmtId="181" fontId="5" fillId="0" borderId="13" xfId="0" applyNumberFormat="1" applyFont="1" applyBorder="1" applyAlignment="1">
      <alignment horizontal="center" vertical="center" shrinkToFit="1"/>
    </xf>
    <xf numFmtId="178" fontId="5" fillId="0" borderId="0" xfId="0" applyNumberFormat="1" applyFont="1" applyAlignment="1">
      <alignment horizontal="center" vertical="center" shrinkToFit="1"/>
    </xf>
    <xf numFmtId="178" fontId="5" fillId="0" borderId="18" xfId="0" applyNumberFormat="1" applyFont="1" applyBorder="1" applyAlignment="1">
      <alignment horizontal="center" vertical="center" shrinkToFit="1"/>
    </xf>
    <xf numFmtId="0" fontId="5" fillId="5" borderId="33" xfId="0" applyFont="1" applyFill="1" applyBorder="1" applyAlignment="1">
      <alignment horizontal="center" vertical="center" wrapText="1" shrinkToFit="1"/>
    </xf>
    <xf numFmtId="0" fontId="5" fillId="5" borderId="34" xfId="0" applyFont="1" applyFill="1" applyBorder="1" applyAlignment="1">
      <alignment horizontal="center" vertical="center" shrinkToFit="1"/>
    </xf>
    <xf numFmtId="0" fontId="5" fillId="5" borderId="35" xfId="0" applyFont="1" applyFill="1" applyBorder="1" applyAlignment="1">
      <alignment horizontal="center" vertical="center" shrinkToFit="1"/>
    </xf>
    <xf numFmtId="0" fontId="5" fillId="5" borderId="21" xfId="0" applyFont="1" applyFill="1" applyBorder="1" applyAlignment="1">
      <alignment horizontal="center" vertical="center" shrinkToFit="1"/>
    </xf>
    <xf numFmtId="0" fontId="5" fillId="5" borderId="22" xfId="0" applyFont="1" applyFill="1" applyBorder="1" applyAlignment="1">
      <alignment horizontal="center" vertical="center" shrinkToFit="1"/>
    </xf>
    <xf numFmtId="0" fontId="5" fillId="5" borderId="20" xfId="0" applyFont="1" applyFill="1" applyBorder="1" applyAlignment="1">
      <alignment horizontal="center" vertical="center" shrinkToFit="1"/>
    </xf>
    <xf numFmtId="0" fontId="15" fillId="9" borderId="28" xfId="0" applyFont="1" applyFill="1" applyBorder="1" applyAlignment="1">
      <alignment horizontal="center" vertical="center"/>
    </xf>
    <xf numFmtId="0" fontId="15" fillId="9" borderId="29" xfId="0" applyFont="1" applyFill="1" applyBorder="1" applyAlignment="1">
      <alignment horizontal="center" vertical="center"/>
    </xf>
    <xf numFmtId="0" fontId="15" fillId="9" borderId="30" xfId="0" applyFont="1" applyFill="1" applyBorder="1" applyAlignment="1">
      <alignment horizontal="center" vertical="center"/>
    </xf>
    <xf numFmtId="38" fontId="5" fillId="0" borderId="79" xfId="0" applyNumberFormat="1" applyFont="1" applyBorder="1" applyAlignment="1">
      <alignment horizontal="right" vertical="center" shrinkToFit="1"/>
    </xf>
    <xf numFmtId="38" fontId="5" fillId="0" borderId="9" xfId="0" applyNumberFormat="1" applyFont="1" applyBorder="1" applyAlignment="1">
      <alignment horizontal="right" vertical="center" shrinkToFit="1"/>
    </xf>
    <xf numFmtId="38" fontId="5" fillId="0" borderId="81" xfId="0" applyNumberFormat="1" applyFont="1" applyBorder="1" applyAlignment="1">
      <alignment horizontal="right" vertical="center" shrinkToFit="1"/>
    </xf>
    <xf numFmtId="38" fontId="5" fillId="0" borderId="82" xfId="0" applyNumberFormat="1" applyFont="1" applyBorder="1" applyAlignment="1">
      <alignment horizontal="right" vertical="center" shrinkToFit="1"/>
    </xf>
    <xf numFmtId="20" fontId="5" fillId="0" borderId="29" xfId="0" applyNumberFormat="1" applyFont="1" applyBorder="1" applyAlignment="1">
      <alignment horizontal="right" vertical="center" shrinkToFit="1"/>
    </xf>
    <xf numFmtId="0" fontId="5" fillId="0" borderId="29" xfId="0" applyFont="1" applyBorder="1" applyAlignment="1">
      <alignment horizontal="right" vertical="center" shrinkToFit="1"/>
    </xf>
    <xf numFmtId="0" fontId="5" fillId="4" borderId="17"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0" borderId="80" xfId="0" applyFont="1" applyBorder="1" applyAlignment="1">
      <alignment horizontal="center" vertical="center" shrinkToFit="1"/>
    </xf>
    <xf numFmtId="0" fontId="5" fillId="0" borderId="83" xfId="0" applyFont="1" applyBorder="1" applyAlignment="1">
      <alignment horizontal="center" vertical="center" shrinkToFit="1"/>
    </xf>
    <xf numFmtId="20" fontId="5" fillId="0" borderId="22" xfId="0" applyNumberFormat="1" applyFont="1" applyBorder="1" applyAlignment="1">
      <alignment horizontal="right" vertical="center" shrinkToFit="1"/>
    </xf>
    <xf numFmtId="0" fontId="5" fillId="0" borderId="22" xfId="0" applyFont="1" applyBorder="1" applyAlignment="1">
      <alignment horizontal="right" vertical="center" shrinkToFit="1"/>
    </xf>
    <xf numFmtId="0" fontId="5" fillId="6" borderId="8" xfId="0" applyFont="1" applyFill="1" applyBorder="1" applyAlignment="1">
      <alignment horizontal="center" vertical="center" textRotation="255" shrinkToFit="1"/>
    </xf>
    <xf numFmtId="0" fontId="5" fillId="6" borderId="23" xfId="0" applyFont="1" applyFill="1" applyBorder="1" applyAlignment="1">
      <alignment horizontal="center" vertical="center" textRotation="255" shrinkToFit="1"/>
    </xf>
    <xf numFmtId="0" fontId="5" fillId="6" borderId="6" xfId="0" applyFont="1" applyFill="1" applyBorder="1" applyAlignment="1">
      <alignment horizontal="center" vertical="center" wrapText="1" shrinkToFit="1"/>
    </xf>
    <xf numFmtId="0" fontId="5" fillId="6" borderId="5" xfId="0" applyFont="1" applyFill="1" applyBorder="1" applyAlignment="1">
      <alignment horizontal="center" vertical="center" wrapText="1" shrinkToFit="1"/>
    </xf>
    <xf numFmtId="0" fontId="5" fillId="6" borderId="21" xfId="0" applyFont="1" applyFill="1" applyBorder="1" applyAlignment="1">
      <alignment horizontal="center" vertical="center" wrapText="1" shrinkToFit="1"/>
    </xf>
    <xf numFmtId="0" fontId="5" fillId="6" borderId="20" xfId="0" applyFont="1" applyFill="1" applyBorder="1" applyAlignment="1">
      <alignment horizontal="center" vertical="center" wrapText="1" shrinkToFit="1"/>
    </xf>
    <xf numFmtId="0" fontId="5" fillId="0" borderId="6"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38" fontId="5" fillId="0" borderId="40" xfId="3" applyFont="1" applyBorder="1" applyAlignment="1">
      <alignment horizontal="right" vertical="center" shrinkToFit="1"/>
    </xf>
    <xf numFmtId="38" fontId="5" fillId="0" borderId="41" xfId="3" applyFont="1" applyBorder="1" applyAlignment="1">
      <alignment horizontal="right" vertical="center" shrinkToFit="1"/>
    </xf>
    <xf numFmtId="38" fontId="5" fillId="0" borderId="39" xfId="3" applyFont="1" applyBorder="1" applyAlignment="1">
      <alignment horizontal="right" vertical="center" shrinkToFit="1"/>
    </xf>
    <xf numFmtId="38" fontId="5" fillId="0" borderId="7" xfId="3" applyFont="1" applyBorder="1" applyAlignment="1">
      <alignment horizontal="right" vertical="center" shrinkToFit="1"/>
    </xf>
    <xf numFmtId="38" fontId="5" fillId="0" borderId="3" xfId="3" applyFont="1" applyBorder="1" applyAlignment="1">
      <alignment horizontal="right" vertical="center" shrinkToFit="1"/>
    </xf>
    <xf numFmtId="38" fontId="5" fillId="0" borderId="4" xfId="3" applyFont="1" applyBorder="1" applyAlignment="1">
      <alignment horizontal="right" vertical="center" shrinkToFit="1"/>
    </xf>
    <xf numFmtId="0" fontId="14" fillId="0" borderId="0" xfId="0" applyFont="1" applyAlignment="1">
      <alignment horizontal="left" vertical="center" shrinkToFit="1"/>
    </xf>
    <xf numFmtId="20" fontId="5" fillId="0" borderId="22" xfId="0" applyNumberFormat="1" applyFont="1" applyBorder="1" applyAlignment="1">
      <alignment horizontal="center" vertical="center" shrinkToFit="1"/>
    </xf>
    <xf numFmtId="181" fontId="5" fillId="5" borderId="25" xfId="0" applyNumberFormat="1" applyFont="1" applyFill="1" applyBorder="1" applyAlignment="1">
      <alignment horizontal="center" vertical="center" shrinkToFit="1"/>
    </xf>
    <xf numFmtId="181" fontId="5" fillId="5" borderId="26" xfId="0" applyNumberFormat="1" applyFont="1" applyFill="1" applyBorder="1" applyAlignment="1">
      <alignment horizontal="center" vertical="center" shrinkToFit="1"/>
    </xf>
    <xf numFmtId="178" fontId="5" fillId="5" borderId="47" xfId="0" applyNumberFormat="1" applyFont="1" applyFill="1" applyBorder="1" applyAlignment="1">
      <alignment horizontal="center" vertical="center" shrinkToFit="1"/>
    </xf>
    <xf numFmtId="178" fontId="5" fillId="5" borderId="48" xfId="0" applyNumberFormat="1" applyFont="1" applyFill="1" applyBorder="1" applyAlignment="1">
      <alignment horizontal="center" vertical="center" shrinkToFit="1"/>
    </xf>
    <xf numFmtId="0" fontId="4" fillId="5" borderId="36" xfId="0" applyFont="1" applyFill="1" applyBorder="1" applyAlignment="1">
      <alignment horizontal="center" vertical="center" shrinkToFit="1"/>
    </xf>
    <xf numFmtId="0" fontId="4" fillId="5" borderId="37" xfId="0" applyFont="1" applyFill="1" applyBorder="1" applyAlignment="1">
      <alignment horizontal="center" vertical="center" shrinkToFit="1"/>
    </xf>
    <xf numFmtId="0" fontId="5" fillId="5" borderId="6" xfId="0" applyFont="1" applyFill="1" applyBorder="1" applyAlignment="1">
      <alignment horizontal="center" vertical="center" wrapText="1" shrinkToFit="1"/>
    </xf>
    <xf numFmtId="0" fontId="5" fillId="5" borderId="0" xfId="0" applyFont="1" applyFill="1" applyAlignment="1">
      <alignment horizontal="center" vertical="center" wrapText="1" shrinkToFit="1"/>
    </xf>
    <xf numFmtId="0" fontId="5" fillId="5" borderId="21" xfId="0" applyFont="1" applyFill="1" applyBorder="1" applyAlignment="1">
      <alignment horizontal="center" vertical="center" wrapText="1" shrinkToFit="1"/>
    </xf>
    <xf numFmtId="0" fontId="5" fillId="5" borderId="22" xfId="0" applyFont="1" applyFill="1" applyBorder="1" applyAlignment="1">
      <alignment horizontal="center" vertical="center" wrapText="1" shrinkToFit="1"/>
    </xf>
    <xf numFmtId="0" fontId="5" fillId="0" borderId="36"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6"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21" xfId="0" applyFont="1" applyBorder="1" applyAlignment="1">
      <alignment horizontal="center" vertical="center" wrapText="1" shrinkToFit="1"/>
    </xf>
    <xf numFmtId="0" fontId="5" fillId="0" borderId="20" xfId="0" applyFont="1" applyBorder="1" applyAlignment="1">
      <alignment horizontal="center" vertical="center" wrapText="1" shrinkToFit="1"/>
    </xf>
    <xf numFmtId="0" fontId="5" fillId="4" borderId="19" xfId="0" applyFont="1" applyFill="1" applyBorder="1" applyAlignment="1">
      <alignment horizontal="center" vertical="center" shrinkToFit="1"/>
    </xf>
    <xf numFmtId="0" fontId="5" fillId="4" borderId="20" xfId="0" applyFont="1" applyFill="1" applyBorder="1" applyAlignment="1">
      <alignment horizontal="center" vertical="center" shrinkToFit="1"/>
    </xf>
    <xf numFmtId="0" fontId="5" fillId="10" borderId="21" xfId="0" applyFont="1" applyFill="1" applyBorder="1" applyAlignment="1">
      <alignment horizontal="center" vertical="center" shrinkToFit="1"/>
    </xf>
    <xf numFmtId="0" fontId="5" fillId="10" borderId="24" xfId="0" applyFont="1" applyFill="1" applyBorder="1" applyAlignment="1">
      <alignment horizontal="center" vertical="center" shrinkToFit="1"/>
    </xf>
    <xf numFmtId="0" fontId="5" fillId="0" borderId="17" xfId="0" applyFont="1" applyBorder="1" applyAlignment="1">
      <alignment horizontal="center" vertical="center" shrinkToFit="1"/>
    </xf>
    <xf numFmtId="0" fontId="5" fillId="10" borderId="19" xfId="0" applyFont="1" applyFill="1" applyBorder="1" applyAlignment="1">
      <alignment horizontal="center" vertical="center" shrinkToFit="1"/>
    </xf>
    <xf numFmtId="0" fontId="5" fillId="10" borderId="20" xfId="0" applyFont="1" applyFill="1" applyBorder="1" applyAlignment="1">
      <alignment horizontal="center" vertical="center" shrinkToFit="1"/>
    </xf>
    <xf numFmtId="178" fontId="5" fillId="0" borderId="17" xfId="0" applyNumberFormat="1" applyFont="1" applyBorder="1" applyAlignment="1">
      <alignment horizontal="center" vertical="center" shrinkToFit="1"/>
    </xf>
    <xf numFmtId="0" fontId="5" fillId="0" borderId="37" xfId="0" applyFont="1" applyBorder="1" applyAlignment="1">
      <alignment horizontal="center" vertical="center" shrinkToFit="1"/>
    </xf>
    <xf numFmtId="0" fontId="4" fillId="10" borderId="36" xfId="0" applyFont="1" applyFill="1" applyBorder="1" applyAlignment="1">
      <alignment horizontal="center" vertical="center" shrinkToFit="1"/>
    </xf>
    <xf numFmtId="0" fontId="4" fillId="10" borderId="86" xfId="0" applyFont="1" applyFill="1" applyBorder="1" applyAlignment="1">
      <alignment horizontal="center" vertical="center" shrinkToFit="1"/>
    </xf>
    <xf numFmtId="0" fontId="4" fillId="0" borderId="17" xfId="0" applyFont="1" applyBorder="1" applyAlignment="1">
      <alignment horizontal="center" vertical="center" shrinkToFit="1"/>
    </xf>
    <xf numFmtId="0" fontId="4" fillId="0" borderId="0" xfId="0" applyFont="1" applyAlignment="1">
      <alignment horizontal="center" vertical="center" shrinkToFit="1"/>
    </xf>
    <xf numFmtId="0" fontId="4" fillId="10" borderId="73" xfId="0" applyFont="1" applyFill="1" applyBorder="1" applyAlignment="1">
      <alignment horizontal="center" vertical="center" shrinkToFit="1"/>
    </xf>
    <xf numFmtId="0" fontId="4" fillId="10" borderId="37" xfId="0" applyFont="1" applyFill="1" applyBorder="1" applyAlignment="1">
      <alignment horizontal="center" vertical="center" shrinkToFit="1"/>
    </xf>
    <xf numFmtId="20" fontId="5" fillId="0" borderId="22" xfId="0" applyNumberFormat="1" applyFont="1" applyBorder="1" applyAlignment="1">
      <alignment horizontal="left" vertical="center" shrinkToFit="1"/>
    </xf>
    <xf numFmtId="0" fontId="5" fillId="4" borderId="21" xfId="0" applyFont="1" applyFill="1" applyBorder="1" applyAlignment="1">
      <alignment horizontal="center" vertical="center" shrinkToFit="1"/>
    </xf>
    <xf numFmtId="0" fontId="5" fillId="4" borderId="24" xfId="0" applyFont="1" applyFill="1" applyBorder="1" applyAlignment="1">
      <alignment horizontal="center" vertical="center" shrinkToFit="1"/>
    </xf>
    <xf numFmtId="0" fontId="4" fillId="5" borderId="38" xfId="0" applyFont="1" applyFill="1" applyBorder="1" applyAlignment="1">
      <alignment horizontal="center" vertical="center" shrinkToFit="1"/>
    </xf>
    <xf numFmtId="0" fontId="4" fillId="14" borderId="36" xfId="0" applyFont="1" applyFill="1" applyBorder="1" applyAlignment="1">
      <alignment horizontal="center" vertical="center" shrinkToFit="1"/>
    </xf>
    <xf numFmtId="0" fontId="4" fillId="14" borderId="38" xfId="0" applyFont="1" applyFill="1" applyBorder="1" applyAlignment="1">
      <alignment horizontal="center" vertical="center" shrinkToFit="1"/>
    </xf>
    <xf numFmtId="0" fontId="5" fillId="10" borderId="6" xfId="0" applyFont="1" applyFill="1" applyBorder="1" applyAlignment="1">
      <alignment horizontal="center" vertical="center" shrinkToFit="1"/>
    </xf>
    <xf numFmtId="0" fontId="5" fillId="10" borderId="18" xfId="0" applyFont="1" applyFill="1" applyBorder="1" applyAlignment="1">
      <alignment horizontal="center" vertical="center" shrinkToFit="1"/>
    </xf>
    <xf numFmtId="0" fontId="5" fillId="10" borderId="17" xfId="0" applyFont="1" applyFill="1" applyBorder="1" applyAlignment="1">
      <alignment horizontal="center" vertical="center" shrinkToFit="1"/>
    </xf>
    <xf numFmtId="0" fontId="5" fillId="10" borderId="5" xfId="0" applyFont="1" applyFill="1" applyBorder="1" applyAlignment="1">
      <alignment horizontal="center" vertical="center" shrinkToFit="1"/>
    </xf>
    <xf numFmtId="0" fontId="5" fillId="14" borderId="6" xfId="0" applyFont="1" applyFill="1" applyBorder="1" applyAlignment="1">
      <alignment horizontal="center" vertical="center" shrinkToFit="1"/>
    </xf>
    <xf numFmtId="0" fontId="5" fillId="14" borderId="5" xfId="0" applyFont="1" applyFill="1" applyBorder="1" applyAlignment="1">
      <alignment horizontal="center" vertical="center" shrinkToFit="1"/>
    </xf>
    <xf numFmtId="177" fontId="5" fillId="0" borderId="0" xfId="0" applyNumberFormat="1" applyFont="1" applyAlignment="1">
      <alignment horizontal="center" vertical="center" shrinkToFit="1"/>
    </xf>
    <xf numFmtId="181" fontId="5" fillId="5" borderId="27" xfId="0" applyNumberFormat="1" applyFont="1" applyFill="1" applyBorder="1" applyAlignment="1">
      <alignment horizontal="center" vertical="center" shrinkToFit="1"/>
    </xf>
    <xf numFmtId="181" fontId="5" fillId="14" borderId="25" xfId="0" applyNumberFormat="1" applyFont="1" applyFill="1" applyBorder="1" applyAlignment="1">
      <alignment horizontal="center" vertical="center" shrinkToFit="1"/>
    </xf>
    <xf numFmtId="181" fontId="5" fillId="14" borderId="27" xfId="0" applyNumberFormat="1" applyFont="1" applyFill="1" applyBorder="1" applyAlignment="1">
      <alignment horizontal="center" vertical="center" shrinkToFit="1"/>
    </xf>
    <xf numFmtId="181" fontId="5" fillId="4" borderId="25" xfId="0" applyNumberFormat="1" applyFont="1" applyFill="1" applyBorder="1" applyAlignment="1">
      <alignment horizontal="center" vertical="center" shrinkToFit="1"/>
    </xf>
    <xf numFmtId="181" fontId="5" fillId="4" borderId="44" xfId="0" applyNumberFormat="1" applyFont="1" applyFill="1" applyBorder="1" applyAlignment="1">
      <alignment horizontal="center" vertical="center" shrinkToFit="1"/>
    </xf>
    <xf numFmtId="181" fontId="5" fillId="0" borderId="0" xfId="0" applyNumberFormat="1" applyFont="1" applyAlignment="1">
      <alignment horizontal="center" vertical="center" shrinkToFit="1"/>
    </xf>
    <xf numFmtId="0" fontId="5" fillId="0" borderId="0" xfId="0" applyFont="1" applyAlignment="1">
      <alignment horizontal="center" shrinkToFit="1"/>
    </xf>
    <xf numFmtId="0" fontId="5" fillId="4" borderId="6" xfId="0" applyFont="1" applyFill="1" applyBorder="1" applyAlignment="1">
      <alignment horizontal="center" vertical="center" shrinkToFit="1"/>
    </xf>
    <xf numFmtId="0" fontId="5" fillId="4" borderId="18" xfId="0" applyFont="1" applyFill="1" applyBorder="1" applyAlignment="1">
      <alignment horizontal="center" vertical="center" shrinkToFit="1"/>
    </xf>
    <xf numFmtId="0" fontId="5" fillId="14" borderId="21" xfId="0" applyFont="1" applyFill="1" applyBorder="1" applyAlignment="1">
      <alignment horizontal="center" vertical="center" shrinkToFit="1"/>
    </xf>
    <xf numFmtId="0" fontId="5" fillId="14" borderId="20" xfId="0" applyFont="1" applyFill="1" applyBorder="1" applyAlignment="1">
      <alignment horizontal="center" vertical="center" shrinkToFit="1"/>
    </xf>
    <xf numFmtId="178" fontId="5" fillId="0" borderId="47" xfId="0" applyNumberFormat="1" applyFont="1" applyBorder="1" applyAlignment="1">
      <alignment horizontal="center" vertical="center" shrinkToFit="1"/>
    </xf>
    <xf numFmtId="178" fontId="5" fillId="0" borderId="48" xfId="0" applyNumberFormat="1" applyFont="1" applyBorder="1" applyAlignment="1">
      <alignment horizontal="center" vertical="center" shrinkToFit="1"/>
    </xf>
    <xf numFmtId="178" fontId="5" fillId="0" borderId="46" xfId="0" applyNumberFormat="1" applyFont="1" applyBorder="1" applyAlignment="1">
      <alignment horizontal="center" vertical="center" shrinkToFit="1"/>
    </xf>
    <xf numFmtId="181" fontId="5" fillId="4" borderId="73" xfId="0" applyNumberFormat="1" applyFont="1" applyFill="1" applyBorder="1" applyAlignment="1">
      <alignment horizontal="center" vertical="center" shrinkToFit="1"/>
    </xf>
    <xf numFmtId="181" fontId="5" fillId="4" borderId="38" xfId="0" applyNumberFormat="1" applyFont="1" applyFill="1" applyBorder="1" applyAlignment="1">
      <alignment horizontal="center" vertical="center" shrinkToFit="1"/>
    </xf>
    <xf numFmtId="181" fontId="5" fillId="10" borderId="25" xfId="0" applyNumberFormat="1" applyFont="1" applyFill="1" applyBorder="1" applyAlignment="1">
      <alignment horizontal="center" vertical="center" shrinkToFit="1"/>
    </xf>
    <xf numFmtId="181" fontId="5" fillId="10" borderId="44" xfId="0" applyNumberFormat="1" applyFont="1" applyFill="1" applyBorder="1" applyAlignment="1">
      <alignment horizontal="center" vertical="center" shrinkToFit="1"/>
    </xf>
    <xf numFmtId="178" fontId="5" fillId="4" borderId="19" xfId="0" applyNumberFormat="1" applyFont="1" applyFill="1" applyBorder="1" applyAlignment="1">
      <alignment horizontal="center" vertical="center" shrinkToFit="1"/>
    </xf>
    <xf numFmtId="178" fontId="5" fillId="4" borderId="20" xfId="0" applyNumberFormat="1" applyFont="1" applyFill="1" applyBorder="1" applyAlignment="1">
      <alignment horizontal="center" vertical="center" shrinkToFit="1"/>
    </xf>
    <xf numFmtId="178" fontId="5" fillId="10" borderId="47" xfId="0" applyNumberFormat="1" applyFont="1" applyFill="1" applyBorder="1" applyAlignment="1">
      <alignment horizontal="center" vertical="center" shrinkToFit="1"/>
    </xf>
    <xf numFmtId="178" fontId="5" fillId="10" borderId="49" xfId="0" applyNumberFormat="1" applyFont="1" applyFill="1" applyBorder="1" applyAlignment="1">
      <alignment horizontal="center" vertical="center" shrinkToFit="1"/>
    </xf>
    <xf numFmtId="178" fontId="5" fillId="10" borderId="45" xfId="0" applyNumberFormat="1" applyFont="1" applyFill="1" applyBorder="1" applyAlignment="1">
      <alignment horizontal="center" vertical="center" shrinkToFit="1"/>
    </xf>
    <xf numFmtId="178" fontId="5" fillId="10" borderId="46" xfId="0" applyNumberFormat="1" applyFont="1" applyFill="1" applyBorder="1" applyAlignment="1">
      <alignment horizontal="center" vertical="center" shrinkToFit="1"/>
    </xf>
    <xf numFmtId="184" fontId="5" fillId="6" borderId="25" xfId="0" applyNumberFormat="1" applyFont="1" applyFill="1" applyBorder="1" applyAlignment="1">
      <alignment horizontal="center" vertical="center" shrinkToFit="1"/>
    </xf>
    <xf numFmtId="184" fontId="5" fillId="6" borderId="27" xfId="0" applyNumberFormat="1" applyFont="1" applyFill="1" applyBorder="1" applyAlignment="1">
      <alignment horizontal="center" vertical="center" shrinkToFit="1"/>
    </xf>
    <xf numFmtId="181" fontId="5" fillId="0" borderId="25" xfId="0" applyNumberFormat="1" applyFont="1" applyBorder="1" applyAlignment="1">
      <alignment horizontal="center" vertical="center" shrinkToFit="1"/>
    </xf>
    <xf numFmtId="181" fontId="5" fillId="0" borderId="26" xfId="0" applyNumberFormat="1" applyFont="1" applyBorder="1" applyAlignment="1">
      <alignment horizontal="center" vertical="center" shrinkToFit="1"/>
    </xf>
    <xf numFmtId="181" fontId="5" fillId="0" borderId="27" xfId="0" applyNumberFormat="1" applyFont="1" applyBorder="1" applyAlignment="1">
      <alignment horizontal="center" vertical="center" shrinkToFit="1"/>
    </xf>
    <xf numFmtId="181" fontId="5" fillId="0" borderId="17" xfId="0" applyNumberFormat="1" applyFont="1" applyBorder="1" applyAlignment="1">
      <alignment horizontal="center" vertical="center" shrinkToFit="1"/>
    </xf>
    <xf numFmtId="181" fontId="5" fillId="10" borderId="43" xfId="0" applyNumberFormat="1" applyFont="1" applyFill="1" applyBorder="1" applyAlignment="1">
      <alignment horizontal="center" vertical="center" shrinkToFit="1"/>
    </xf>
    <xf numFmtId="181" fontId="5" fillId="10" borderId="27" xfId="0" applyNumberFormat="1" applyFont="1" applyFill="1" applyBorder="1" applyAlignment="1">
      <alignment horizontal="center" vertical="center" shrinkToFit="1"/>
    </xf>
    <xf numFmtId="184" fontId="5" fillId="0" borderId="25" xfId="0" applyNumberFormat="1" applyFont="1" applyBorder="1" applyAlignment="1">
      <alignment horizontal="center" vertical="center" shrinkToFit="1"/>
    </xf>
    <xf numFmtId="184" fontId="5" fillId="0" borderId="27" xfId="0" applyNumberFormat="1" applyFont="1" applyBorder="1" applyAlignment="1">
      <alignment horizontal="center" vertical="center" shrinkToFit="1"/>
    </xf>
    <xf numFmtId="178" fontId="5" fillId="5" borderId="46" xfId="0" applyNumberFormat="1" applyFont="1" applyFill="1" applyBorder="1" applyAlignment="1">
      <alignment horizontal="center" vertical="center" shrinkToFit="1"/>
    </xf>
    <xf numFmtId="178" fontId="5" fillId="14" borderId="47" xfId="0" applyNumberFormat="1" applyFont="1" applyFill="1" applyBorder="1" applyAlignment="1">
      <alignment horizontal="center" vertical="center" shrinkToFit="1"/>
    </xf>
    <xf numFmtId="178" fontId="5" fillId="14" borderId="46" xfId="0" applyNumberFormat="1" applyFont="1" applyFill="1" applyBorder="1" applyAlignment="1">
      <alignment horizontal="center" vertical="center" shrinkToFit="1"/>
    </xf>
    <xf numFmtId="178" fontId="5" fillId="4" borderId="47" xfId="0" applyNumberFormat="1" applyFont="1" applyFill="1" applyBorder="1" applyAlignment="1">
      <alignment horizontal="center" vertical="center" shrinkToFit="1"/>
    </xf>
    <xf numFmtId="178" fontId="5" fillId="4" borderId="49" xfId="0" applyNumberFormat="1" applyFont="1" applyFill="1" applyBorder="1" applyAlignment="1">
      <alignment horizontal="center" vertical="center" shrinkToFit="1"/>
    </xf>
    <xf numFmtId="178" fontId="5" fillId="6" borderId="47" xfId="0" applyNumberFormat="1" applyFont="1" applyFill="1" applyBorder="1" applyAlignment="1">
      <alignment horizontal="center" vertical="center" shrinkToFit="1"/>
    </xf>
    <xf numFmtId="178" fontId="5" fillId="6" borderId="46" xfId="0" applyNumberFormat="1" applyFont="1" applyFill="1" applyBorder="1" applyAlignment="1">
      <alignment horizontal="center" vertical="center" shrinkToFit="1"/>
    </xf>
    <xf numFmtId="0" fontId="5" fillId="5" borderId="37" xfId="0" applyFont="1" applyFill="1" applyBorder="1" applyAlignment="1">
      <alignment horizontal="center" vertical="center" shrinkToFit="1"/>
    </xf>
    <xf numFmtId="0" fontId="5" fillId="5" borderId="38" xfId="0" applyFont="1" applyFill="1" applyBorder="1" applyAlignment="1">
      <alignment horizontal="center" vertical="center" shrinkToFit="1"/>
    </xf>
    <xf numFmtId="0" fontId="4" fillId="11" borderId="36" xfId="0" applyFont="1" applyFill="1" applyBorder="1" applyAlignment="1">
      <alignment horizontal="center" vertical="center" shrinkToFit="1"/>
    </xf>
    <xf numFmtId="0" fontId="4" fillId="11" borderId="86" xfId="0" applyFont="1" applyFill="1" applyBorder="1" applyAlignment="1">
      <alignment horizontal="center" vertical="center" shrinkToFit="1"/>
    </xf>
    <xf numFmtId="0" fontId="4" fillId="12" borderId="36" xfId="0" applyFont="1" applyFill="1" applyBorder="1" applyAlignment="1">
      <alignment horizontal="center" vertical="center" shrinkToFit="1"/>
    </xf>
    <xf numFmtId="0" fontId="5" fillId="12" borderId="37" xfId="0" applyFont="1" applyFill="1" applyBorder="1" applyAlignment="1">
      <alignment horizontal="center" vertical="center" shrinkToFit="1"/>
    </xf>
    <xf numFmtId="0" fontId="5" fillId="12" borderId="38" xfId="0" applyFont="1" applyFill="1" applyBorder="1" applyAlignment="1">
      <alignment horizontal="center" vertical="center" shrinkToFit="1"/>
    </xf>
    <xf numFmtId="0" fontId="5" fillId="6" borderId="36" xfId="0" applyFont="1" applyFill="1" applyBorder="1" applyAlignment="1">
      <alignment horizontal="center" vertical="center" shrinkToFit="1"/>
    </xf>
    <xf numFmtId="0" fontId="5" fillId="6" borderId="38" xfId="0" applyFont="1" applyFill="1" applyBorder="1" applyAlignment="1">
      <alignment horizontal="center" vertical="center" shrinkToFit="1"/>
    </xf>
    <xf numFmtId="0" fontId="5" fillId="0" borderId="22" xfId="0" applyFont="1" applyBorder="1" applyAlignment="1">
      <alignment vertical="center" shrinkToFit="1"/>
    </xf>
    <xf numFmtId="0" fontId="5" fillId="6" borderId="6" xfId="0" applyFont="1" applyFill="1" applyBorder="1" applyAlignment="1">
      <alignment horizontal="center" vertical="center" shrinkToFit="1"/>
    </xf>
    <xf numFmtId="0" fontId="5" fillId="6" borderId="18" xfId="0" applyFont="1" applyFill="1" applyBorder="1" applyAlignment="1">
      <alignment horizontal="center" vertical="center" shrinkToFit="1"/>
    </xf>
    <xf numFmtId="0" fontId="5" fillId="6" borderId="19" xfId="0" applyFont="1" applyFill="1" applyBorder="1" applyAlignment="1">
      <alignment horizontal="center" vertical="center" shrinkToFit="1"/>
    </xf>
    <xf numFmtId="0" fontId="5" fillId="6" borderId="20" xfId="0" applyFont="1" applyFill="1" applyBorder="1" applyAlignment="1">
      <alignment horizontal="center" vertical="center" shrinkToFit="1"/>
    </xf>
    <xf numFmtId="0" fontId="5" fillId="11" borderId="21" xfId="0" applyFont="1" applyFill="1" applyBorder="1" applyAlignment="1">
      <alignment horizontal="center" vertical="center" shrinkToFit="1"/>
    </xf>
    <xf numFmtId="0" fontId="5" fillId="11" borderId="24" xfId="0" applyFont="1" applyFill="1" applyBorder="1" applyAlignment="1">
      <alignment horizontal="center" vertical="center" shrinkToFit="1"/>
    </xf>
    <xf numFmtId="0" fontId="5" fillId="6" borderId="21" xfId="0" applyFont="1" applyFill="1" applyBorder="1" applyAlignment="1">
      <alignment horizontal="center" vertical="center" shrinkToFit="1"/>
    </xf>
    <xf numFmtId="0" fontId="5" fillId="6" borderId="24" xfId="0" applyFont="1" applyFill="1" applyBorder="1" applyAlignment="1">
      <alignment horizontal="center" vertical="center" shrinkToFit="1"/>
    </xf>
    <xf numFmtId="0" fontId="5" fillId="6" borderId="17" xfId="0" applyFont="1" applyFill="1" applyBorder="1" applyAlignment="1">
      <alignment horizontal="center" vertical="center" shrinkToFit="1"/>
    </xf>
    <xf numFmtId="0" fontId="5" fillId="6" borderId="5" xfId="0" applyFont="1" applyFill="1" applyBorder="1" applyAlignment="1">
      <alignment horizontal="center" vertical="center" shrinkToFit="1"/>
    </xf>
    <xf numFmtId="0" fontId="5" fillId="11" borderId="6" xfId="0" applyFont="1" applyFill="1" applyBorder="1" applyAlignment="1">
      <alignment horizontal="center" vertical="center" shrinkToFit="1"/>
    </xf>
    <xf numFmtId="0" fontId="5" fillId="11" borderId="18" xfId="0" applyFont="1" applyFill="1" applyBorder="1" applyAlignment="1">
      <alignment horizontal="center" vertical="center" shrinkToFit="1"/>
    </xf>
    <xf numFmtId="181" fontId="5" fillId="6" borderId="12" xfId="0" applyNumberFormat="1" applyFont="1" applyFill="1" applyBorder="1" applyAlignment="1">
      <alignment horizontal="center" vertical="center" shrinkToFit="1"/>
    </xf>
    <xf numFmtId="181" fontId="5" fillId="6" borderId="32" xfId="0" applyNumberFormat="1" applyFont="1" applyFill="1" applyBorder="1" applyAlignment="1">
      <alignment horizontal="center" vertical="center" shrinkToFit="1"/>
    </xf>
    <xf numFmtId="178" fontId="5" fillId="6" borderId="21" xfId="0" applyNumberFormat="1" applyFont="1" applyFill="1" applyBorder="1" applyAlignment="1">
      <alignment horizontal="center" vertical="center" shrinkToFit="1"/>
    </xf>
    <xf numFmtId="178" fontId="5" fillId="6" borderId="24" xfId="0" applyNumberFormat="1" applyFont="1" applyFill="1" applyBorder="1" applyAlignment="1">
      <alignment horizontal="center" vertical="center" shrinkToFit="1"/>
    </xf>
    <xf numFmtId="181" fontId="5" fillId="6" borderId="31" xfId="0" applyNumberFormat="1" applyFont="1" applyFill="1" applyBorder="1" applyAlignment="1">
      <alignment horizontal="center" vertical="center" shrinkToFit="1"/>
    </xf>
    <xf numFmtId="181" fontId="5" fillId="6" borderId="13" xfId="0" applyNumberFormat="1" applyFont="1" applyFill="1" applyBorder="1" applyAlignment="1">
      <alignment horizontal="center" vertical="center" shrinkToFit="1"/>
    </xf>
    <xf numFmtId="181" fontId="5" fillId="5" borderId="12" xfId="0" applyNumberFormat="1" applyFont="1" applyFill="1" applyBorder="1" applyAlignment="1">
      <alignment horizontal="center" vertical="center" shrinkToFit="1"/>
    </xf>
    <xf numFmtId="181" fontId="5" fillId="5" borderId="10" xfId="0" applyNumberFormat="1" applyFont="1" applyFill="1" applyBorder="1" applyAlignment="1">
      <alignment horizontal="center" vertical="center" shrinkToFit="1"/>
    </xf>
    <xf numFmtId="181" fontId="5" fillId="5" borderId="13" xfId="0" applyNumberFormat="1" applyFont="1" applyFill="1" applyBorder="1" applyAlignment="1">
      <alignment horizontal="center" vertical="center" shrinkToFit="1"/>
    </xf>
    <xf numFmtId="181" fontId="5" fillId="12" borderId="12" xfId="0" applyNumberFormat="1" applyFont="1" applyFill="1" applyBorder="1" applyAlignment="1">
      <alignment horizontal="center" vertical="center" shrinkToFit="1"/>
    </xf>
    <xf numFmtId="181" fontId="5" fillId="12" borderId="10" xfId="0" applyNumberFormat="1" applyFont="1" applyFill="1" applyBorder="1" applyAlignment="1">
      <alignment horizontal="center" vertical="center" shrinkToFit="1"/>
    </xf>
    <xf numFmtId="181" fontId="5" fillId="12" borderId="13" xfId="0" applyNumberFormat="1" applyFont="1" applyFill="1" applyBorder="1" applyAlignment="1">
      <alignment horizontal="center" vertical="center" shrinkToFit="1"/>
    </xf>
    <xf numFmtId="181" fontId="5" fillId="11" borderId="12" xfId="0" applyNumberFormat="1" applyFont="1" applyFill="1" applyBorder="1" applyAlignment="1">
      <alignment horizontal="center" vertical="center" shrinkToFit="1"/>
    </xf>
    <xf numFmtId="181" fontId="5" fillId="11" borderId="32" xfId="0" applyNumberFormat="1" applyFont="1" applyFill="1" applyBorder="1" applyAlignment="1">
      <alignment horizontal="center" vertical="center" shrinkToFit="1"/>
    </xf>
    <xf numFmtId="181" fontId="5" fillId="10" borderId="31" xfId="0" applyNumberFormat="1" applyFont="1" applyFill="1" applyBorder="1" applyAlignment="1">
      <alignment horizontal="center" vertical="center" shrinkToFit="1"/>
    </xf>
    <xf numFmtId="181" fontId="5" fillId="10" borderId="13" xfId="0" applyNumberFormat="1" applyFont="1" applyFill="1" applyBorder="1" applyAlignment="1">
      <alignment horizontal="center" vertical="center" shrinkToFit="1"/>
    </xf>
    <xf numFmtId="181" fontId="5" fillId="12" borderId="25" xfId="0" applyNumberFormat="1" applyFont="1" applyFill="1" applyBorder="1" applyAlignment="1">
      <alignment horizontal="center" vertical="center" shrinkToFit="1"/>
    </xf>
    <xf numFmtId="181" fontId="5" fillId="12" borderId="26" xfId="0" applyNumberFormat="1" applyFont="1" applyFill="1" applyBorder="1" applyAlignment="1">
      <alignment horizontal="center" vertical="center" shrinkToFit="1"/>
    </xf>
    <xf numFmtId="181" fontId="5" fillId="12" borderId="27" xfId="0" applyNumberFormat="1" applyFont="1" applyFill="1" applyBorder="1" applyAlignment="1">
      <alignment horizontal="center" vertical="center" shrinkToFit="1"/>
    </xf>
    <xf numFmtId="178" fontId="5" fillId="6" borderId="45" xfId="0" applyNumberFormat="1" applyFont="1" applyFill="1" applyBorder="1" applyAlignment="1">
      <alignment horizontal="center" vertical="center" shrinkToFit="1"/>
    </xf>
    <xf numFmtId="178" fontId="5" fillId="12" borderId="47" xfId="0" applyNumberFormat="1" applyFont="1" applyFill="1" applyBorder="1" applyAlignment="1">
      <alignment horizontal="center" vertical="center" shrinkToFit="1"/>
    </xf>
    <xf numFmtId="0" fontId="5" fillId="12" borderId="48" xfId="0" applyFont="1" applyFill="1" applyBorder="1" applyAlignment="1">
      <alignment horizontal="center" vertical="center" shrinkToFit="1"/>
    </xf>
    <xf numFmtId="0" fontId="5" fillId="12" borderId="46" xfId="0" applyFont="1" applyFill="1" applyBorder="1" applyAlignment="1">
      <alignment horizontal="center" vertical="center" shrinkToFit="1"/>
    </xf>
    <xf numFmtId="178" fontId="5" fillId="11" borderId="47" xfId="0" applyNumberFormat="1" applyFont="1" applyFill="1" applyBorder="1" applyAlignment="1">
      <alignment horizontal="center" vertical="center" shrinkToFit="1"/>
    </xf>
    <xf numFmtId="0" fontId="5" fillId="11" borderId="49" xfId="0" applyFont="1" applyFill="1" applyBorder="1" applyAlignment="1">
      <alignment horizontal="center" vertical="center" shrinkToFit="1"/>
    </xf>
    <xf numFmtId="178" fontId="5" fillId="10" borderId="19" xfId="0" applyNumberFormat="1" applyFont="1" applyFill="1" applyBorder="1" applyAlignment="1">
      <alignment horizontal="center" vertical="center" shrinkToFit="1"/>
    </xf>
    <xf numFmtId="178" fontId="5" fillId="10" borderId="20" xfId="0" applyNumberFormat="1" applyFont="1" applyFill="1" applyBorder="1" applyAlignment="1">
      <alignment horizontal="center" vertical="center" shrinkToFit="1"/>
    </xf>
    <xf numFmtId="178" fontId="5" fillId="5" borderId="21" xfId="0" applyNumberFormat="1" applyFont="1" applyFill="1" applyBorder="1" applyAlignment="1">
      <alignment horizontal="center" vertical="center" shrinkToFit="1"/>
    </xf>
    <xf numFmtId="178" fontId="5" fillId="5" borderId="22" xfId="0" applyNumberFormat="1" applyFont="1" applyFill="1" applyBorder="1" applyAlignment="1">
      <alignment horizontal="center" vertical="center" shrinkToFit="1"/>
    </xf>
    <xf numFmtId="178" fontId="5" fillId="5" borderId="20" xfId="0" applyNumberFormat="1" applyFont="1" applyFill="1" applyBorder="1" applyAlignment="1">
      <alignment horizontal="center" vertical="center" shrinkToFit="1"/>
    </xf>
    <xf numFmtId="0" fontId="5" fillId="5" borderId="48" xfId="0" applyFont="1" applyFill="1" applyBorder="1" applyAlignment="1">
      <alignment horizontal="center" vertical="center" shrinkToFit="1"/>
    </xf>
    <xf numFmtId="181" fontId="5" fillId="14" borderId="12" xfId="0" applyNumberFormat="1" applyFont="1" applyFill="1" applyBorder="1" applyAlignment="1">
      <alignment horizontal="center" vertical="center" shrinkToFit="1"/>
    </xf>
    <xf numFmtId="181" fontId="5" fillId="14" borderId="13" xfId="0" applyNumberFormat="1" applyFont="1" applyFill="1" applyBorder="1" applyAlignment="1">
      <alignment horizontal="center" vertical="center" shrinkToFit="1"/>
    </xf>
    <xf numFmtId="178" fontId="5" fillId="14" borderId="21" xfId="0" applyNumberFormat="1" applyFont="1" applyFill="1" applyBorder="1" applyAlignment="1">
      <alignment horizontal="center" vertical="center" shrinkToFit="1"/>
    </xf>
    <xf numFmtId="178" fontId="5" fillId="14" borderId="20" xfId="0" applyNumberFormat="1" applyFont="1" applyFill="1" applyBorder="1" applyAlignment="1">
      <alignment horizontal="center" vertical="center" shrinkToFit="1"/>
    </xf>
    <xf numFmtId="186" fontId="5" fillId="6" borderId="21" xfId="0" applyNumberFormat="1" applyFont="1" applyFill="1" applyBorder="1" applyAlignment="1">
      <alignment horizontal="center" vertical="center" shrinkToFit="1"/>
    </xf>
    <xf numFmtId="186" fontId="5" fillId="6" borderId="20" xfId="0" applyNumberFormat="1" applyFont="1" applyFill="1" applyBorder="1" applyAlignment="1">
      <alignment horizontal="center" vertical="center" shrinkToFit="1"/>
    </xf>
    <xf numFmtId="178" fontId="5" fillId="6" borderId="20" xfId="0" applyNumberFormat="1" applyFont="1" applyFill="1" applyBorder="1" applyAlignment="1">
      <alignment horizontal="center" vertical="center" shrinkToFit="1"/>
    </xf>
    <xf numFmtId="178" fontId="5" fillId="0" borderId="21" xfId="0" applyNumberFormat="1" applyFont="1" applyBorder="1" applyAlignment="1">
      <alignment horizontal="center" vertical="center" shrinkToFit="1"/>
    </xf>
    <xf numFmtId="178" fontId="5" fillId="0" borderId="22" xfId="0" applyNumberFormat="1" applyFont="1" applyBorder="1" applyAlignment="1">
      <alignment horizontal="center" vertical="center" shrinkToFit="1"/>
    </xf>
    <xf numFmtId="178" fontId="5" fillId="0" borderId="20" xfId="0" applyNumberFormat="1" applyFont="1" applyBorder="1" applyAlignment="1">
      <alignment horizontal="center" vertical="center" shrinkToFit="1"/>
    </xf>
    <xf numFmtId="181" fontId="5" fillId="0" borderId="53" xfId="0" applyNumberFormat="1" applyFont="1" applyBorder="1" applyAlignment="1">
      <alignment horizontal="center" vertical="center" shrinkToFit="1"/>
    </xf>
    <xf numFmtId="181" fontId="5" fillId="0" borderId="55" xfId="0" applyNumberFormat="1" applyFont="1" applyBorder="1" applyAlignment="1">
      <alignment horizontal="center" vertical="center" shrinkToFit="1"/>
    </xf>
    <xf numFmtId="181" fontId="5" fillId="0" borderId="54" xfId="0" applyNumberFormat="1" applyFont="1" applyBorder="1" applyAlignment="1">
      <alignment horizontal="center" vertical="center" shrinkToFit="1"/>
    </xf>
    <xf numFmtId="178" fontId="5" fillId="0" borderId="58" xfId="0" applyNumberFormat="1" applyFont="1" applyBorder="1" applyAlignment="1">
      <alignment horizontal="center" vertical="center" shrinkToFit="1"/>
    </xf>
    <xf numFmtId="178" fontId="5" fillId="0" borderId="59" xfId="0" applyNumberFormat="1" applyFont="1" applyBorder="1" applyAlignment="1">
      <alignment horizontal="center" vertical="center" shrinkToFit="1"/>
    </xf>
    <xf numFmtId="178" fontId="5" fillId="0" borderId="60" xfId="0" applyNumberFormat="1" applyFont="1" applyBorder="1" applyAlignment="1">
      <alignment horizontal="center" vertical="center" shrinkToFit="1"/>
    </xf>
    <xf numFmtId="178" fontId="5" fillId="4" borderId="21" xfId="0" applyNumberFormat="1" applyFont="1" applyFill="1" applyBorder="1" applyAlignment="1">
      <alignment horizontal="center" vertical="center" shrinkToFit="1"/>
    </xf>
    <xf numFmtId="178" fontId="5" fillId="4" borderId="24" xfId="0" applyNumberFormat="1" applyFont="1" applyFill="1" applyBorder="1" applyAlignment="1">
      <alignment horizontal="center" vertical="center" shrinkToFit="1"/>
    </xf>
    <xf numFmtId="0" fontId="5" fillId="10" borderId="22" xfId="0" applyFont="1" applyFill="1" applyBorder="1" applyAlignment="1">
      <alignment horizontal="center" vertical="center" shrinkToFit="1"/>
    </xf>
    <xf numFmtId="0" fontId="5" fillId="5" borderId="5" xfId="0" applyFont="1" applyFill="1" applyBorder="1" applyAlignment="1">
      <alignment horizontal="center" vertical="center" wrapText="1" shrinkToFit="1"/>
    </xf>
    <xf numFmtId="0" fontId="5" fillId="5" borderId="20" xfId="0" applyFont="1" applyFill="1" applyBorder="1" applyAlignment="1">
      <alignment horizontal="center" vertical="center" wrapText="1" shrinkToFit="1"/>
    </xf>
    <xf numFmtId="0" fontId="5" fillId="6" borderId="0" xfId="0" applyFont="1" applyFill="1" applyAlignment="1">
      <alignment horizontal="center" vertical="center" shrinkToFit="1"/>
    </xf>
    <xf numFmtId="0" fontId="5" fillId="6" borderId="22" xfId="0" applyFont="1" applyFill="1" applyBorder="1" applyAlignment="1">
      <alignment horizontal="center" vertical="center" shrinkToFit="1"/>
    </xf>
    <xf numFmtId="0" fontId="5" fillId="5" borderId="0" xfId="0" applyFont="1" applyFill="1" applyAlignment="1">
      <alignment horizontal="center" vertical="center" shrinkToFit="1"/>
    </xf>
    <xf numFmtId="0" fontId="5" fillId="5" borderId="5" xfId="0" applyFont="1" applyFill="1" applyBorder="1" applyAlignment="1">
      <alignment horizontal="center" vertical="center" shrinkToFit="1"/>
    </xf>
    <xf numFmtId="181" fontId="5" fillId="5" borderId="53" xfId="0" applyNumberFormat="1" applyFont="1" applyFill="1" applyBorder="1" applyAlignment="1">
      <alignment horizontal="center" vertical="center" shrinkToFit="1"/>
    </xf>
    <xf numFmtId="181" fontId="5" fillId="5" borderId="55" xfId="0" applyNumberFormat="1" applyFont="1" applyFill="1" applyBorder="1" applyAlignment="1">
      <alignment horizontal="center" vertical="center" shrinkToFit="1"/>
    </xf>
    <xf numFmtId="181" fontId="5" fillId="5" borderId="54" xfId="0" applyNumberFormat="1" applyFont="1" applyFill="1" applyBorder="1" applyAlignment="1">
      <alignment horizontal="center" vertical="center" shrinkToFit="1"/>
    </xf>
    <xf numFmtId="0" fontId="5" fillId="10" borderId="0" xfId="0" applyFont="1" applyFill="1" applyAlignment="1">
      <alignment horizontal="center" vertical="center" shrinkToFit="1"/>
    </xf>
    <xf numFmtId="181" fontId="5" fillId="14" borderId="53" xfId="0" applyNumberFormat="1" applyFont="1" applyFill="1" applyBorder="1" applyAlignment="1">
      <alignment horizontal="center" vertical="center" shrinkToFit="1"/>
    </xf>
    <xf numFmtId="181" fontId="5" fillId="14" borderId="54" xfId="0" applyNumberFormat="1" applyFont="1" applyFill="1" applyBorder="1" applyAlignment="1">
      <alignment horizontal="center" vertical="center" shrinkToFit="1"/>
    </xf>
    <xf numFmtId="181" fontId="5" fillId="4" borderId="53" xfId="0" applyNumberFormat="1" applyFont="1" applyFill="1" applyBorder="1" applyAlignment="1">
      <alignment horizontal="center" vertical="center" shrinkToFit="1"/>
    </xf>
    <xf numFmtId="181" fontId="5" fillId="4" borderId="57" xfId="0" applyNumberFormat="1" applyFont="1" applyFill="1" applyBorder="1" applyAlignment="1">
      <alignment horizontal="center" vertical="center" shrinkToFit="1"/>
    </xf>
    <xf numFmtId="178" fontId="5" fillId="10" borderId="21" xfId="0" applyNumberFormat="1" applyFont="1" applyFill="1" applyBorder="1" applyAlignment="1">
      <alignment horizontal="center" vertical="center" shrinkToFit="1"/>
    </xf>
    <xf numFmtId="181" fontId="5" fillId="6" borderId="53" xfId="0" applyNumberFormat="1" applyFont="1" applyFill="1" applyBorder="1" applyAlignment="1">
      <alignment horizontal="center" vertical="center" shrinkToFit="1"/>
    </xf>
    <xf numFmtId="181" fontId="5" fillId="6" borderId="54" xfId="0" applyNumberFormat="1" applyFont="1" applyFill="1" applyBorder="1" applyAlignment="1">
      <alignment horizontal="center" vertical="center" shrinkToFit="1"/>
    </xf>
    <xf numFmtId="181" fontId="5" fillId="6" borderId="55" xfId="0" applyNumberFormat="1" applyFont="1" applyFill="1" applyBorder="1" applyAlignment="1">
      <alignment horizontal="center" vertical="center" shrinkToFit="1"/>
    </xf>
    <xf numFmtId="181" fontId="5" fillId="4" borderId="56" xfId="0" applyNumberFormat="1" applyFont="1" applyFill="1" applyBorder="1" applyAlignment="1">
      <alignment horizontal="center" vertical="center" shrinkToFit="1"/>
    </xf>
    <xf numFmtId="181" fontId="5" fillId="4" borderId="54" xfId="0" applyNumberFormat="1" applyFont="1" applyFill="1" applyBorder="1" applyAlignment="1">
      <alignment horizontal="center" vertical="center" shrinkToFit="1"/>
    </xf>
    <xf numFmtId="181" fontId="5" fillId="10" borderId="53" xfId="0" applyNumberFormat="1" applyFont="1" applyFill="1" applyBorder="1" applyAlignment="1">
      <alignment horizontal="center" vertical="center" shrinkToFit="1"/>
    </xf>
    <xf numFmtId="181" fontId="5" fillId="10" borderId="57" xfId="0" applyNumberFormat="1" applyFont="1" applyFill="1" applyBorder="1" applyAlignment="1">
      <alignment horizontal="center" vertical="center" shrinkToFit="1"/>
    </xf>
    <xf numFmtId="181" fontId="5" fillId="10" borderId="56" xfId="0" applyNumberFormat="1" applyFont="1" applyFill="1" applyBorder="1" applyAlignment="1">
      <alignment horizontal="center" vertical="center" shrinkToFit="1"/>
    </xf>
    <xf numFmtId="181" fontId="5" fillId="10" borderId="54" xfId="0" applyNumberFormat="1" applyFont="1" applyFill="1" applyBorder="1" applyAlignment="1">
      <alignment horizontal="center" vertical="center" shrinkToFit="1"/>
    </xf>
    <xf numFmtId="187" fontId="5" fillId="0" borderId="21" xfId="0" applyNumberFormat="1" applyFont="1" applyBorder="1" applyAlignment="1">
      <alignment horizontal="center" vertical="center" shrinkToFit="1"/>
    </xf>
    <xf numFmtId="187" fontId="5" fillId="0" borderId="20" xfId="0" applyNumberFormat="1" applyFont="1" applyBorder="1" applyAlignment="1">
      <alignment horizontal="center" vertical="center" shrinkToFit="1"/>
    </xf>
    <xf numFmtId="181" fontId="5" fillId="0" borderId="88" xfId="0" applyNumberFormat="1" applyFont="1" applyBorder="1" applyAlignment="1">
      <alignment horizontal="center" vertical="center" shrinkToFit="1"/>
    </xf>
    <xf numFmtId="181" fontId="5" fillId="0" borderId="87" xfId="0" applyNumberFormat="1" applyFont="1" applyBorder="1" applyAlignment="1">
      <alignment horizontal="center" vertical="center" shrinkToFit="1"/>
    </xf>
    <xf numFmtId="0" fontId="12" fillId="0" borderId="0" xfId="0" applyFont="1" applyAlignment="1">
      <alignment horizontal="center" vertical="center" shrinkToFit="1"/>
    </xf>
    <xf numFmtId="0" fontId="5" fillId="0" borderId="88" xfId="0" applyFont="1" applyBorder="1" applyAlignment="1">
      <alignment horizontal="center" vertical="center" shrinkToFit="1"/>
    </xf>
    <xf numFmtId="0" fontId="5" fillId="0" borderId="87" xfId="0" applyFont="1" applyBorder="1" applyAlignment="1">
      <alignment horizontal="center" vertical="center" shrinkToFit="1"/>
    </xf>
    <xf numFmtId="0" fontId="5" fillId="5" borderId="34" xfId="0" applyFont="1" applyFill="1" applyBorder="1" applyAlignment="1">
      <alignment horizontal="center" vertical="center" wrapText="1" shrinkToFit="1"/>
    </xf>
    <xf numFmtId="0" fontId="5" fillId="5" borderId="35" xfId="0" applyFont="1" applyFill="1" applyBorder="1" applyAlignment="1">
      <alignment horizontal="center" vertical="center" wrapText="1" shrinkToFit="1"/>
    </xf>
    <xf numFmtId="0" fontId="5" fillId="12" borderId="33" xfId="0" applyFont="1" applyFill="1" applyBorder="1" applyAlignment="1">
      <alignment horizontal="center" vertical="center" wrapText="1" shrinkToFit="1"/>
    </xf>
    <xf numFmtId="0" fontId="5" fillId="12" borderId="34" xfId="0" applyFont="1" applyFill="1" applyBorder="1" applyAlignment="1">
      <alignment horizontal="center" vertical="center" wrapText="1" shrinkToFit="1"/>
    </xf>
    <xf numFmtId="0" fontId="5" fillId="12" borderId="35" xfId="0" applyFont="1" applyFill="1" applyBorder="1" applyAlignment="1">
      <alignment horizontal="center" vertical="center" wrapText="1" shrinkToFit="1"/>
    </xf>
    <xf numFmtId="0" fontId="5" fillId="12" borderId="21" xfId="0" applyFont="1" applyFill="1" applyBorder="1" applyAlignment="1">
      <alignment horizontal="center" vertical="center" wrapText="1" shrinkToFit="1"/>
    </xf>
    <xf numFmtId="0" fontId="5" fillId="12" borderId="22" xfId="0" applyFont="1" applyFill="1" applyBorder="1" applyAlignment="1">
      <alignment horizontal="center" vertical="center" wrapText="1" shrinkToFit="1"/>
    </xf>
    <xf numFmtId="0" fontId="5" fillId="12" borderId="20" xfId="0" applyFont="1" applyFill="1" applyBorder="1" applyAlignment="1">
      <alignment horizontal="center" vertical="center" wrapText="1" shrinkToFit="1"/>
    </xf>
    <xf numFmtId="0" fontId="5" fillId="12" borderId="34" xfId="0" applyFont="1" applyFill="1" applyBorder="1" applyAlignment="1">
      <alignment horizontal="center" vertical="center" shrinkToFit="1"/>
    </xf>
    <xf numFmtId="0" fontId="5" fillId="12" borderId="35" xfId="0" applyFont="1" applyFill="1" applyBorder="1" applyAlignment="1">
      <alignment horizontal="center" vertical="center" shrinkToFit="1"/>
    </xf>
    <xf numFmtId="0" fontId="5" fillId="12" borderId="21" xfId="0" applyFont="1" applyFill="1" applyBorder="1" applyAlignment="1">
      <alignment horizontal="center" vertical="center" shrinkToFit="1"/>
    </xf>
    <xf numFmtId="0" fontId="5" fillId="12" borderId="22" xfId="0" applyFont="1" applyFill="1" applyBorder="1" applyAlignment="1">
      <alignment horizontal="center" vertical="center" shrinkToFit="1"/>
    </xf>
    <xf numFmtId="0" fontId="5" fillId="12" borderId="20" xfId="0" applyFont="1" applyFill="1" applyBorder="1" applyAlignment="1">
      <alignment horizontal="center" vertical="center" shrinkToFit="1"/>
    </xf>
    <xf numFmtId="0" fontId="5" fillId="6" borderId="33" xfId="0" applyFont="1" applyFill="1" applyBorder="1" applyAlignment="1">
      <alignment horizontal="center" vertical="center" wrapText="1" shrinkToFit="1"/>
    </xf>
    <xf numFmtId="0" fontId="5" fillId="6" borderId="35" xfId="0" applyFont="1" applyFill="1" applyBorder="1" applyAlignment="1">
      <alignment horizontal="center" vertical="center" shrinkToFit="1"/>
    </xf>
    <xf numFmtId="0" fontId="16" fillId="0" borderId="0" xfId="0" applyFont="1" applyAlignment="1">
      <alignment horizontal="left" vertical="center" shrinkToFit="1"/>
    </xf>
    <xf numFmtId="0" fontId="4" fillId="4" borderId="36" xfId="0" applyFont="1" applyFill="1" applyBorder="1" applyAlignment="1">
      <alignment horizontal="center" vertical="center" shrinkToFit="1"/>
    </xf>
    <xf numFmtId="0" fontId="4" fillId="4" borderId="86" xfId="0" applyFont="1" applyFill="1" applyBorder="1" applyAlignment="1">
      <alignment horizontal="center" vertical="center" shrinkToFit="1"/>
    </xf>
  </cellXfs>
  <cellStyles count="5">
    <cellStyle name="パーセント" xfId="4" builtinId="5"/>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112E35"/>
      <color rgb="FFBC8F00"/>
      <color rgb="FFE2AC00"/>
      <color rgb="FFFFFFCC"/>
      <color rgb="FFFFFF00"/>
      <color rgb="FFEA0075"/>
      <color rgb="FF004C22"/>
      <color rgb="FF007033"/>
      <color rgb="FFE9DAFE"/>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63500</xdr:colOff>
      <xdr:row>20</xdr:row>
      <xdr:rowOff>99060</xdr:rowOff>
    </xdr:from>
    <xdr:to>
      <xdr:col>36</xdr:col>
      <xdr:colOff>15240</xdr:colOff>
      <xdr:row>24</xdr:row>
      <xdr:rowOff>190500</xdr:rowOff>
    </xdr:to>
    <xdr:sp macro="" textlink="">
      <xdr:nvSpPr>
        <xdr:cNvPr id="2" name="四角形: 角を丸くする 1">
          <a:extLst>
            <a:ext uri="{FF2B5EF4-FFF2-40B4-BE49-F238E27FC236}">
              <a16:creationId xmlns:a16="http://schemas.microsoft.com/office/drawing/2014/main" id="{77A94183-668C-9CE7-9201-2DEEA71EF9E7}"/>
            </a:ext>
          </a:extLst>
        </xdr:cNvPr>
        <xdr:cNvSpPr/>
      </xdr:nvSpPr>
      <xdr:spPr>
        <a:xfrm>
          <a:off x="254000" y="1927860"/>
          <a:ext cx="8676640" cy="1501140"/>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95250</xdr:colOff>
      <xdr:row>78</xdr:row>
      <xdr:rowOff>105410</xdr:rowOff>
    </xdr:from>
    <xdr:to>
      <xdr:col>19</xdr:col>
      <xdr:colOff>508000</xdr:colOff>
      <xdr:row>79</xdr:row>
      <xdr:rowOff>295910</xdr:rowOff>
    </xdr:to>
    <xdr:sp macro="" textlink="">
      <xdr:nvSpPr>
        <xdr:cNvPr id="6" name="右中かっこ 5">
          <a:extLst>
            <a:ext uri="{FF2B5EF4-FFF2-40B4-BE49-F238E27FC236}">
              <a16:creationId xmlns:a16="http://schemas.microsoft.com/office/drawing/2014/main" id="{E108CF70-1AD0-5757-FD5E-B76350AD357F}"/>
            </a:ext>
          </a:extLst>
        </xdr:cNvPr>
        <xdr:cNvSpPr/>
      </xdr:nvSpPr>
      <xdr:spPr>
        <a:xfrm>
          <a:off x="5878830" y="12396470"/>
          <a:ext cx="412750" cy="57912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182880</xdr:colOff>
      <xdr:row>29</xdr:row>
      <xdr:rowOff>243840</xdr:rowOff>
    </xdr:from>
    <xdr:to>
      <xdr:col>46</xdr:col>
      <xdr:colOff>190500</xdr:colOff>
      <xdr:row>36</xdr:row>
      <xdr:rowOff>198120</xdr:rowOff>
    </xdr:to>
    <xdr:sp macro="" textlink="">
      <xdr:nvSpPr>
        <xdr:cNvPr id="7" name="テキスト ボックス 6">
          <a:extLst>
            <a:ext uri="{FF2B5EF4-FFF2-40B4-BE49-F238E27FC236}">
              <a16:creationId xmlns:a16="http://schemas.microsoft.com/office/drawing/2014/main" id="{9BF49E2C-AE6B-FF20-F66E-96FEAC809AB5}"/>
            </a:ext>
          </a:extLst>
        </xdr:cNvPr>
        <xdr:cNvSpPr txBox="1"/>
      </xdr:nvSpPr>
      <xdr:spPr>
        <a:xfrm>
          <a:off x="373380" y="10591800"/>
          <a:ext cx="10972800" cy="2133600"/>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pPr>
            <a:lnSpc>
              <a:spcPct val="150000"/>
            </a:lnSpc>
          </a:pPr>
          <a:r>
            <a:rPr kumimoji="1" lang="ja-JP" altLang="en-US" sz="1200">
              <a:latin typeface="+mn-ea"/>
              <a:ea typeface="+mn-ea"/>
            </a:rPr>
            <a:t>ー</a:t>
          </a:r>
          <a:r>
            <a:rPr kumimoji="1" lang="ja-JP" altLang="en-US" sz="1200" baseline="0">
              <a:latin typeface="+mn-ea"/>
              <a:ea typeface="+mn-ea"/>
            </a:rPr>
            <a:t> </a:t>
          </a:r>
          <a:r>
            <a:rPr kumimoji="1" lang="ja-JP" altLang="en-US" sz="1200">
              <a:latin typeface="+mn-ea"/>
              <a:ea typeface="+mn-ea"/>
            </a:rPr>
            <a:t>記入上の注意</a:t>
          </a:r>
          <a:r>
            <a:rPr kumimoji="1" lang="ja-JP" altLang="en-US" sz="1200" baseline="0">
              <a:latin typeface="+mn-ea"/>
              <a:ea typeface="+mn-ea"/>
            </a:rPr>
            <a:t> </a:t>
          </a:r>
          <a:r>
            <a:rPr kumimoji="1" lang="ja-JP" altLang="en-US" sz="1200">
              <a:latin typeface="+mn-ea"/>
              <a:ea typeface="+mn-ea"/>
            </a:rPr>
            <a:t>ー</a:t>
          </a:r>
          <a:endParaRPr kumimoji="1" lang="en-US" altLang="ja-JP" sz="1200">
            <a:latin typeface="+mn-ea"/>
            <a:ea typeface="+mn-ea"/>
          </a:endParaRPr>
        </a:p>
        <a:p>
          <a:pPr>
            <a:lnSpc>
              <a:spcPct val="150000"/>
            </a:lnSpc>
          </a:pPr>
          <a:r>
            <a:rPr kumimoji="1" lang="ja-JP" altLang="en-US" sz="1200">
              <a:latin typeface="+mn-ea"/>
              <a:ea typeface="+mn-ea"/>
            </a:rPr>
            <a:t>・Ａ欄には、①安原Ａルート、②安原Ｂルート・⑤こども園ルート、③塩江ルートにおいて共通する、１時間当たりの運賃を税抜き額で記入（入力）すること。</a:t>
          </a:r>
        </a:p>
        <a:p>
          <a:pPr>
            <a:lnSpc>
              <a:spcPct val="150000"/>
            </a:lnSpc>
          </a:pPr>
          <a:r>
            <a:rPr kumimoji="1" lang="ja-JP" altLang="en-US" sz="1200">
              <a:latin typeface="+mn-ea"/>
              <a:ea typeface="+mn-ea"/>
            </a:rPr>
            <a:t>・Ａ欄は、四国管内公示運賃の下限額である</a:t>
          </a:r>
          <a:r>
            <a:rPr kumimoji="1" lang="en-US" altLang="ja-JP" sz="1200">
              <a:latin typeface="+mn-ea"/>
              <a:ea typeface="+mn-ea"/>
            </a:rPr>
            <a:t>4,620</a:t>
          </a:r>
          <a:r>
            <a:rPr kumimoji="1" lang="ja-JP" altLang="en-US" sz="1200">
              <a:latin typeface="+mn-ea"/>
              <a:ea typeface="+mn-ea"/>
            </a:rPr>
            <a:t>円を下回らない額を記入（入力）すること。</a:t>
          </a:r>
          <a:endParaRPr kumimoji="1" lang="en-US" altLang="ja-JP" sz="1200">
            <a:latin typeface="+mn-ea"/>
            <a:ea typeface="+mn-ea"/>
          </a:endParaRPr>
        </a:p>
        <a:p>
          <a:pPr>
            <a:lnSpc>
              <a:spcPct val="150000"/>
            </a:lnSpc>
          </a:pPr>
          <a:r>
            <a:rPr kumimoji="1" lang="ja-JP" altLang="en-US" sz="1200">
              <a:latin typeface="+mn-ea"/>
              <a:ea typeface="+mn-ea"/>
            </a:rPr>
            <a:t>・Ｂ欄には、①安原Ａルート、②安原Ｂルート・⑤こども園ルート、③塩江ルートにおいて共通する、１キロメートル当たりの運賃を税抜き額で記入（入力）すること。</a:t>
          </a:r>
        </a:p>
        <a:p>
          <a:pPr>
            <a:lnSpc>
              <a:spcPct val="150000"/>
            </a:lnSpc>
          </a:pPr>
          <a:r>
            <a:rPr kumimoji="1" lang="ja-JP" altLang="en-US" sz="1200">
              <a:latin typeface="+mn-ea"/>
              <a:ea typeface="+mn-ea"/>
            </a:rPr>
            <a:t>・Ｂ欄は、四国管内公示運賃の下限額である１００円を下回らない額を記入（入力）すること。</a:t>
          </a:r>
        </a:p>
        <a:p>
          <a:pPr>
            <a:lnSpc>
              <a:spcPct val="150000"/>
            </a:lnSpc>
          </a:pPr>
          <a:r>
            <a:rPr kumimoji="1" lang="ja-JP" altLang="en-US" sz="1200">
              <a:latin typeface="+mn-ea"/>
              <a:ea typeface="+mn-ea"/>
            </a:rPr>
            <a:t>・Ａ欄及びＢ欄の数値は整数とし、１０円未満は切り捨てること。</a:t>
          </a:r>
        </a:p>
      </xdr:txBody>
    </xdr:sp>
    <xdr:clientData/>
  </xdr:twoCellAnchor>
  <xdr:twoCellAnchor>
    <xdr:from>
      <xdr:col>2</xdr:col>
      <xdr:colOff>7620</xdr:colOff>
      <xdr:row>47</xdr:row>
      <xdr:rowOff>228600</xdr:rowOff>
    </xdr:from>
    <xdr:to>
      <xdr:col>46</xdr:col>
      <xdr:colOff>220980</xdr:colOff>
      <xdr:row>57</xdr:row>
      <xdr:rowOff>38100</xdr:rowOff>
    </xdr:to>
    <xdr:sp macro="" textlink="">
      <xdr:nvSpPr>
        <xdr:cNvPr id="8" name="テキスト ボックス 7">
          <a:extLst>
            <a:ext uri="{FF2B5EF4-FFF2-40B4-BE49-F238E27FC236}">
              <a16:creationId xmlns:a16="http://schemas.microsoft.com/office/drawing/2014/main" id="{CE1FB543-802C-48E1-9D34-495FE6437789}"/>
            </a:ext>
          </a:extLst>
        </xdr:cNvPr>
        <xdr:cNvSpPr txBox="1"/>
      </xdr:nvSpPr>
      <xdr:spPr>
        <a:xfrm>
          <a:off x="388620" y="17266920"/>
          <a:ext cx="11201400" cy="2804160"/>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pPr>
            <a:lnSpc>
              <a:spcPts val="1900"/>
            </a:lnSpc>
          </a:pPr>
          <a:r>
            <a:rPr kumimoji="1" lang="ja-JP" altLang="en-US" sz="1200">
              <a:solidFill>
                <a:schemeClr val="dk1"/>
              </a:solidFill>
              <a:effectLst/>
              <a:latin typeface="+mn-ea"/>
              <a:ea typeface="+mn-ea"/>
              <a:cs typeface="+mn-cs"/>
            </a:rPr>
            <a:t>ー </a:t>
          </a:r>
          <a:r>
            <a:rPr kumimoji="1" lang="ja-JP" altLang="ja-JP" sz="1200">
              <a:solidFill>
                <a:schemeClr val="dk1"/>
              </a:solidFill>
              <a:effectLst/>
              <a:latin typeface="+mn-ea"/>
              <a:ea typeface="+mn-ea"/>
              <a:cs typeface="+mn-cs"/>
            </a:rPr>
            <a:t>記入上の注意</a:t>
          </a:r>
          <a:r>
            <a:rPr kumimoji="1" lang="en-US"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ー</a:t>
          </a:r>
          <a:endParaRPr kumimoji="1" lang="en-US" altLang="ja-JP" sz="1200">
            <a:solidFill>
              <a:schemeClr val="dk1"/>
            </a:solidFill>
            <a:effectLst/>
            <a:latin typeface="+mn-ea"/>
            <a:ea typeface="+mn-ea"/>
            <a:cs typeface="+mn-cs"/>
          </a:endParaRPr>
        </a:p>
        <a:p>
          <a:pPr>
            <a:lnSpc>
              <a:spcPts val="1900"/>
            </a:lnSpc>
          </a:pPr>
          <a:r>
            <a:rPr kumimoji="1" lang="ja-JP" altLang="en-US" sz="1200">
              <a:solidFill>
                <a:schemeClr val="dk1"/>
              </a:solidFill>
              <a:effectLst/>
              <a:latin typeface="+mn-ea"/>
              <a:ea typeface="+mn-ea"/>
              <a:cs typeface="+mn-cs"/>
            </a:rPr>
            <a:t>次の事項を確認すること。</a:t>
          </a:r>
          <a:endParaRPr kumimoji="1" lang="en-US" altLang="ja-JP" sz="1200">
            <a:latin typeface="+mn-ea"/>
            <a:ea typeface="+mn-ea"/>
          </a:endParaRPr>
        </a:p>
        <a:p>
          <a:pPr>
            <a:lnSpc>
              <a:spcPts val="1900"/>
            </a:lnSpc>
          </a:pPr>
          <a:r>
            <a:rPr kumimoji="1" lang="ja-JP" altLang="en-US" sz="1200">
              <a:latin typeface="+mn-ea"/>
              <a:ea typeface="+mn-ea"/>
            </a:rPr>
            <a:t>・</a:t>
          </a:r>
          <a:r>
            <a:rPr kumimoji="1" lang="en-US" altLang="ja-JP" sz="1200">
              <a:latin typeface="+mn-ea"/>
              <a:ea typeface="+mn-ea"/>
            </a:rPr>
            <a:t>C</a:t>
          </a:r>
          <a:r>
            <a:rPr kumimoji="1" lang="ja-JP" altLang="en-US" sz="1200">
              <a:latin typeface="+mn-ea"/>
              <a:ea typeface="+mn-ea"/>
            </a:rPr>
            <a:t>欄、Ｄ欄、Ｅ欄、Ｆ欄、Ｇ欄には、</a:t>
          </a:r>
          <a:r>
            <a:rPr kumimoji="1" lang="ja-JP" altLang="ja-JP" sz="1200">
              <a:solidFill>
                <a:schemeClr val="dk1"/>
              </a:solidFill>
              <a:effectLst/>
              <a:latin typeface="+mn-ea"/>
              <a:ea typeface="+mn-ea"/>
              <a:cs typeface="+mn-cs"/>
            </a:rPr>
            <a:t>それぞれ</a:t>
          </a:r>
          <a:r>
            <a:rPr kumimoji="1" lang="ja-JP" altLang="en-US" sz="1200">
              <a:solidFill>
                <a:schemeClr val="dk1"/>
              </a:solidFill>
              <a:effectLst/>
              <a:latin typeface="+mn-ea"/>
              <a:ea typeface="+mn-ea"/>
              <a:cs typeface="+mn-cs"/>
            </a:rPr>
            <a:t>に対応する</a:t>
          </a:r>
          <a:r>
            <a:rPr kumimoji="1" lang="ja-JP" altLang="ja-JP" sz="1200">
              <a:solidFill>
                <a:schemeClr val="dk1"/>
              </a:solidFill>
              <a:effectLst/>
              <a:latin typeface="+mn-ea"/>
              <a:ea typeface="+mn-ea"/>
              <a:cs typeface="+mn-cs"/>
            </a:rPr>
            <a:t>「区間」を</a:t>
          </a:r>
          <a:r>
            <a:rPr kumimoji="1" lang="ja-JP" altLang="en-US" sz="1200">
              <a:solidFill>
                <a:schemeClr val="dk1"/>
              </a:solidFill>
              <a:effectLst/>
              <a:latin typeface="+mn-ea"/>
              <a:ea typeface="+mn-ea"/>
              <a:cs typeface="+mn-cs"/>
            </a:rPr>
            <a:t>法令を遵守して</a:t>
          </a:r>
          <a:r>
            <a:rPr kumimoji="1" lang="ja-JP" altLang="ja-JP" sz="1200">
              <a:solidFill>
                <a:schemeClr val="dk1"/>
              </a:solidFill>
              <a:effectLst/>
              <a:latin typeface="+mn-ea"/>
              <a:ea typeface="+mn-ea"/>
              <a:cs typeface="+mn-cs"/>
            </a:rPr>
            <a:t>走行する際にかかる</a:t>
          </a:r>
          <a:r>
            <a:rPr kumimoji="1" lang="ja-JP" altLang="en-US" sz="1200">
              <a:solidFill>
                <a:schemeClr val="dk1"/>
              </a:solidFill>
              <a:effectLst/>
              <a:latin typeface="+mn-ea"/>
              <a:ea typeface="+mn-ea"/>
              <a:cs typeface="+mn-cs"/>
            </a:rPr>
            <a:t>片道１回当たりの</a:t>
          </a:r>
          <a:r>
            <a:rPr kumimoji="1" lang="ja-JP" altLang="ja-JP" sz="1200">
              <a:solidFill>
                <a:schemeClr val="dk1"/>
              </a:solidFill>
              <a:effectLst/>
              <a:latin typeface="+mn-ea"/>
              <a:ea typeface="+mn-ea"/>
              <a:cs typeface="+mn-cs"/>
            </a:rPr>
            <a:t>時間（分）を入力すること。なお、数値は整数とし、小数第１位を四捨五入すること。</a:t>
          </a:r>
          <a:endParaRPr kumimoji="1" lang="en-US" altLang="ja-JP" sz="1200">
            <a:latin typeface="+mn-ea"/>
            <a:ea typeface="+mn-ea"/>
          </a:endParaRPr>
        </a:p>
        <a:p>
          <a:pPr>
            <a:lnSpc>
              <a:spcPts val="1900"/>
            </a:lnSpc>
          </a:pPr>
          <a:r>
            <a:rPr kumimoji="1" lang="ja-JP" altLang="en-US" sz="1200">
              <a:latin typeface="+mn-ea"/>
              <a:ea typeface="+mn-ea"/>
            </a:rPr>
            <a:t>・Ｈ欄、Ｉ欄、Ｊ欄、Ｋ欄、Ｌ欄には、</a:t>
          </a:r>
          <a:r>
            <a:rPr kumimoji="1" lang="ja-JP" altLang="ja-JP" sz="1200">
              <a:solidFill>
                <a:schemeClr val="dk1"/>
              </a:solidFill>
              <a:effectLst/>
              <a:latin typeface="+mn-ea"/>
              <a:ea typeface="+mn-ea"/>
              <a:cs typeface="+mn-cs"/>
            </a:rPr>
            <a:t>それぞれ</a:t>
          </a:r>
          <a:r>
            <a:rPr kumimoji="1" lang="ja-JP" altLang="en-US" sz="1200">
              <a:solidFill>
                <a:schemeClr val="dk1"/>
              </a:solidFill>
              <a:effectLst/>
              <a:latin typeface="+mn-ea"/>
              <a:ea typeface="+mn-ea"/>
              <a:cs typeface="+mn-cs"/>
            </a:rPr>
            <a:t>に対応する</a:t>
          </a:r>
          <a:r>
            <a:rPr kumimoji="1" lang="ja-JP" altLang="ja-JP" sz="1200">
              <a:solidFill>
                <a:schemeClr val="dk1"/>
              </a:solidFill>
              <a:effectLst/>
              <a:latin typeface="+mn-ea"/>
              <a:ea typeface="+mn-ea"/>
              <a:cs typeface="+mn-cs"/>
            </a:rPr>
            <a:t>「区間」を走行する</a:t>
          </a:r>
          <a:r>
            <a:rPr kumimoji="1" lang="ja-JP" altLang="en-US" sz="1200">
              <a:solidFill>
                <a:schemeClr val="dk1"/>
              </a:solidFill>
              <a:effectLst/>
              <a:latin typeface="+mn-ea"/>
              <a:ea typeface="+mn-ea"/>
              <a:cs typeface="+mn-cs"/>
            </a:rPr>
            <a:t>場合</a:t>
          </a:r>
          <a:r>
            <a:rPr kumimoji="1" lang="ja-JP" altLang="ja-JP" sz="1200">
              <a:solidFill>
                <a:schemeClr val="dk1"/>
              </a:solidFill>
              <a:effectLst/>
              <a:latin typeface="+mn-ea"/>
              <a:ea typeface="+mn-ea"/>
              <a:cs typeface="+mn-cs"/>
            </a:rPr>
            <a:t>の片道</a:t>
          </a:r>
          <a:r>
            <a:rPr kumimoji="1" lang="ja-JP" altLang="en-US" sz="1200">
              <a:solidFill>
                <a:schemeClr val="dk1"/>
              </a:solidFill>
              <a:effectLst/>
              <a:latin typeface="+mn-ea"/>
              <a:ea typeface="+mn-ea"/>
              <a:cs typeface="+mn-cs"/>
            </a:rPr>
            <a:t>１回当たり</a:t>
          </a:r>
          <a:r>
            <a:rPr kumimoji="1" lang="ja-JP" altLang="ja-JP" sz="1200">
              <a:solidFill>
                <a:schemeClr val="dk1"/>
              </a:solidFill>
              <a:effectLst/>
              <a:latin typeface="+mn-ea"/>
              <a:ea typeface="+mn-ea"/>
              <a:cs typeface="+mn-cs"/>
            </a:rPr>
            <a:t>の距離（</a:t>
          </a:r>
          <a:r>
            <a:rPr kumimoji="1" lang="en-US" altLang="ja-JP" sz="1200">
              <a:solidFill>
                <a:schemeClr val="dk1"/>
              </a:solidFill>
              <a:effectLst/>
              <a:latin typeface="+mn-ea"/>
              <a:ea typeface="+mn-ea"/>
              <a:cs typeface="+mn-cs"/>
            </a:rPr>
            <a:t>km</a:t>
          </a:r>
          <a:r>
            <a:rPr kumimoji="1" lang="ja-JP" altLang="ja-JP" sz="1200">
              <a:solidFill>
                <a:schemeClr val="dk1"/>
              </a:solidFill>
              <a:effectLst/>
              <a:latin typeface="+mn-ea"/>
              <a:ea typeface="+mn-ea"/>
              <a:cs typeface="+mn-cs"/>
            </a:rPr>
            <a:t>）を入力すること。なお、数値は、小数第２位を四捨五入し、</a:t>
          </a:r>
          <a:r>
            <a:rPr kumimoji="1" lang="ja-JP" altLang="en-US" sz="1200">
              <a:solidFill>
                <a:schemeClr val="dk1"/>
              </a:solidFill>
              <a:effectLst/>
              <a:latin typeface="+mn-ea"/>
              <a:ea typeface="+mn-ea"/>
              <a:cs typeface="+mn-cs"/>
            </a:rPr>
            <a:t>小</a:t>
          </a:r>
          <a:r>
            <a:rPr kumimoji="1" lang="ja-JP" altLang="ja-JP" sz="1200">
              <a:solidFill>
                <a:schemeClr val="dk1"/>
              </a:solidFill>
              <a:effectLst/>
              <a:latin typeface="+mn-ea"/>
              <a:ea typeface="+mn-ea"/>
              <a:cs typeface="+mn-cs"/>
            </a:rPr>
            <a:t>数第１位まで</a:t>
          </a:r>
          <a:r>
            <a:rPr kumimoji="1" lang="ja-JP" altLang="en-US" sz="1200">
              <a:solidFill>
                <a:schemeClr val="dk1"/>
              </a:solidFill>
              <a:effectLst/>
              <a:latin typeface="+mn-ea"/>
              <a:ea typeface="+mn-ea"/>
              <a:cs typeface="+mn-cs"/>
            </a:rPr>
            <a:t>記入（</a:t>
          </a:r>
          <a:r>
            <a:rPr kumimoji="1" lang="ja-JP" altLang="ja-JP" sz="1200">
              <a:solidFill>
                <a:schemeClr val="dk1"/>
              </a:solidFill>
              <a:effectLst/>
              <a:latin typeface="+mn-ea"/>
              <a:ea typeface="+mn-ea"/>
              <a:cs typeface="+mn-cs"/>
            </a:rPr>
            <a:t>入力</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すること。</a:t>
          </a:r>
          <a:endParaRPr kumimoji="1" lang="en-US" altLang="ja-JP" sz="1200">
            <a:solidFill>
              <a:schemeClr val="dk1"/>
            </a:solidFill>
            <a:effectLst/>
            <a:latin typeface="+mn-ea"/>
            <a:ea typeface="+mn-ea"/>
            <a:cs typeface="+mn-cs"/>
          </a:endParaRPr>
        </a:p>
        <a:p>
          <a:pPr>
            <a:lnSpc>
              <a:spcPts val="1900"/>
            </a:lnSpc>
          </a:pPr>
          <a:r>
            <a:rPr kumimoji="1" lang="ja-JP" altLang="en-US" sz="1200">
              <a:solidFill>
                <a:schemeClr val="dk1"/>
              </a:solidFill>
              <a:effectLst/>
              <a:latin typeface="+mn-ea"/>
              <a:ea typeface="+mn-ea"/>
              <a:cs typeface="+mn-cs"/>
            </a:rPr>
            <a:t>・１日当たりの走行時間（エ）の</a:t>
          </a:r>
          <a:r>
            <a:rPr kumimoji="1" lang="en-US" altLang="ja-JP" sz="1200">
              <a:solidFill>
                <a:schemeClr val="dk1"/>
              </a:solidFill>
              <a:effectLst/>
              <a:latin typeface="+mn-ea"/>
              <a:ea typeface="+mn-ea"/>
              <a:cs typeface="+mn-cs"/>
            </a:rPr>
            <a:t>a</a:t>
          </a:r>
          <a:r>
            <a:rPr kumimoji="1" lang="ja-JP" altLang="en-US" sz="1200">
              <a:solidFill>
                <a:schemeClr val="dk1"/>
              </a:solidFill>
              <a:effectLst/>
              <a:latin typeface="+mn-ea"/>
              <a:ea typeface="+mn-ea"/>
              <a:cs typeface="+mn-cs"/>
            </a:rPr>
            <a:t>欄、</a:t>
          </a:r>
          <a:r>
            <a:rPr kumimoji="1" lang="en-US" altLang="ja-JP" sz="1200">
              <a:solidFill>
                <a:schemeClr val="dk1"/>
              </a:solidFill>
              <a:effectLst/>
              <a:latin typeface="+mn-ea"/>
              <a:ea typeface="+mn-ea"/>
              <a:cs typeface="+mn-cs"/>
            </a:rPr>
            <a:t>b</a:t>
          </a:r>
          <a:r>
            <a:rPr kumimoji="1" lang="ja-JP" altLang="en-US" sz="1200">
              <a:solidFill>
                <a:schemeClr val="dk1"/>
              </a:solidFill>
              <a:effectLst/>
              <a:latin typeface="+mn-ea"/>
              <a:ea typeface="+mn-ea"/>
              <a:cs typeface="+mn-cs"/>
            </a:rPr>
            <a:t>欄、</a:t>
          </a:r>
          <a:r>
            <a:rPr kumimoji="1" lang="en-US" altLang="ja-JP" sz="1200">
              <a:solidFill>
                <a:schemeClr val="dk1"/>
              </a:solidFill>
              <a:effectLst/>
              <a:latin typeface="+mn-ea"/>
              <a:ea typeface="+mn-ea"/>
              <a:cs typeface="+mn-cs"/>
            </a:rPr>
            <a:t>d</a:t>
          </a:r>
          <a:r>
            <a:rPr kumimoji="1" lang="ja-JP" altLang="en-US" sz="1200">
              <a:solidFill>
                <a:schemeClr val="dk1"/>
              </a:solidFill>
              <a:effectLst/>
              <a:latin typeface="+mn-ea"/>
              <a:ea typeface="+mn-ea"/>
              <a:cs typeface="+mn-cs"/>
            </a:rPr>
            <a:t>欄、</a:t>
          </a:r>
          <a:r>
            <a:rPr kumimoji="1" lang="en-US" altLang="ja-JP" sz="1200">
              <a:solidFill>
                <a:schemeClr val="dk1"/>
              </a:solidFill>
              <a:effectLst/>
              <a:latin typeface="+mn-ea"/>
              <a:ea typeface="+mn-ea"/>
              <a:cs typeface="+mn-cs"/>
            </a:rPr>
            <a:t>e</a:t>
          </a:r>
          <a:r>
            <a:rPr kumimoji="1" lang="ja-JP" altLang="en-US" sz="1200">
              <a:solidFill>
                <a:schemeClr val="dk1"/>
              </a:solidFill>
              <a:effectLst/>
              <a:latin typeface="+mn-ea"/>
              <a:ea typeface="+mn-ea"/>
              <a:cs typeface="+mn-cs"/>
            </a:rPr>
            <a:t>欄、</a:t>
          </a:r>
          <a:r>
            <a:rPr kumimoji="1" lang="en-US" altLang="ja-JP" sz="1200">
              <a:solidFill>
                <a:schemeClr val="dk1"/>
              </a:solidFill>
              <a:effectLst/>
              <a:latin typeface="+mn-ea"/>
              <a:ea typeface="+mn-ea"/>
              <a:cs typeface="+mn-cs"/>
            </a:rPr>
            <a:t>f</a:t>
          </a:r>
          <a:r>
            <a:rPr kumimoji="1" lang="ja-JP" altLang="en-US" sz="1200">
              <a:solidFill>
                <a:schemeClr val="dk1"/>
              </a:solidFill>
              <a:effectLst/>
              <a:latin typeface="+mn-ea"/>
              <a:ea typeface="+mn-ea"/>
              <a:cs typeface="+mn-cs"/>
            </a:rPr>
            <a:t>欄、</a:t>
          </a:r>
          <a:r>
            <a:rPr kumimoji="1" lang="en-US" altLang="ja-JP" sz="1200">
              <a:solidFill>
                <a:schemeClr val="dk1"/>
              </a:solidFill>
              <a:effectLst/>
              <a:latin typeface="+mn-ea"/>
              <a:ea typeface="+mn-ea"/>
              <a:cs typeface="+mn-cs"/>
            </a:rPr>
            <a:t>g</a:t>
          </a:r>
          <a:r>
            <a:rPr kumimoji="1" lang="ja-JP" altLang="en-US" sz="1200">
              <a:solidFill>
                <a:schemeClr val="dk1"/>
              </a:solidFill>
              <a:effectLst/>
              <a:latin typeface="+mn-ea"/>
              <a:ea typeface="+mn-ea"/>
              <a:cs typeface="+mn-cs"/>
            </a:rPr>
            <a:t>欄、</a:t>
          </a:r>
          <a:r>
            <a:rPr kumimoji="1" lang="en-US" altLang="ja-JP" sz="1200">
              <a:solidFill>
                <a:schemeClr val="dk1"/>
              </a:solidFill>
              <a:effectLst/>
              <a:latin typeface="+mn-ea"/>
              <a:ea typeface="+mn-ea"/>
              <a:cs typeface="+mn-cs"/>
            </a:rPr>
            <a:t>h</a:t>
          </a:r>
          <a:r>
            <a:rPr kumimoji="1" lang="ja-JP" altLang="en-US" sz="1200">
              <a:solidFill>
                <a:schemeClr val="dk1"/>
              </a:solidFill>
              <a:effectLst/>
              <a:latin typeface="+mn-ea"/>
              <a:ea typeface="+mn-ea"/>
              <a:cs typeface="+mn-cs"/>
            </a:rPr>
            <a:t>欄の数値が、時間（ア）の各時間数に走行回数（ウ）の対応する回数をそれぞれ乗じて得た値となっていることを確認すること。</a:t>
          </a:r>
          <a:endParaRPr kumimoji="1" lang="en-US" altLang="ja-JP" sz="1200">
            <a:solidFill>
              <a:schemeClr val="dk1"/>
            </a:solidFill>
            <a:effectLst/>
            <a:latin typeface="+mn-ea"/>
            <a:ea typeface="+mn-ea"/>
            <a:cs typeface="+mn-cs"/>
          </a:endParaRPr>
        </a:p>
        <a:p>
          <a:pPr>
            <a:lnSpc>
              <a:spcPts val="1900"/>
            </a:lnSpc>
          </a:pPr>
          <a:r>
            <a:rPr kumimoji="1" lang="ja-JP" altLang="en-US" sz="1200">
              <a:solidFill>
                <a:schemeClr val="dk1"/>
              </a:solidFill>
              <a:effectLst/>
              <a:latin typeface="+mn-ea"/>
              <a:ea typeface="+mn-ea"/>
              <a:cs typeface="+mn-cs"/>
            </a:rPr>
            <a:t>・１日当たりの走行距離（オ）の</a:t>
          </a:r>
          <a:r>
            <a:rPr kumimoji="1" lang="en-US" altLang="ja-JP" sz="1200">
              <a:solidFill>
                <a:schemeClr val="dk1"/>
              </a:solidFill>
              <a:effectLst/>
              <a:latin typeface="+mn-ea"/>
              <a:ea typeface="+mn-ea"/>
              <a:cs typeface="+mn-cs"/>
            </a:rPr>
            <a:t>i</a:t>
          </a:r>
          <a:r>
            <a:rPr kumimoji="1" lang="ja-JP" altLang="en-US" sz="1200">
              <a:solidFill>
                <a:schemeClr val="dk1"/>
              </a:solidFill>
              <a:effectLst/>
              <a:latin typeface="+mn-ea"/>
              <a:ea typeface="+mn-ea"/>
              <a:cs typeface="+mn-cs"/>
            </a:rPr>
            <a:t>欄、</a:t>
          </a:r>
          <a:r>
            <a:rPr kumimoji="1" lang="en-US" altLang="ja-JP" sz="1200">
              <a:solidFill>
                <a:schemeClr val="dk1"/>
              </a:solidFill>
              <a:effectLst/>
              <a:latin typeface="+mn-ea"/>
              <a:ea typeface="+mn-ea"/>
              <a:cs typeface="+mn-cs"/>
            </a:rPr>
            <a:t>j</a:t>
          </a:r>
          <a:r>
            <a:rPr kumimoji="1" lang="ja-JP" altLang="en-US" sz="1200">
              <a:solidFill>
                <a:schemeClr val="dk1"/>
              </a:solidFill>
              <a:effectLst/>
              <a:latin typeface="+mn-ea"/>
              <a:ea typeface="+mn-ea"/>
              <a:cs typeface="+mn-cs"/>
            </a:rPr>
            <a:t>欄、</a:t>
          </a:r>
          <a:r>
            <a:rPr kumimoji="1" lang="en-US" altLang="ja-JP" sz="1200">
              <a:solidFill>
                <a:schemeClr val="dk1"/>
              </a:solidFill>
              <a:effectLst/>
              <a:latin typeface="+mn-ea"/>
              <a:ea typeface="+mn-ea"/>
              <a:cs typeface="+mn-cs"/>
            </a:rPr>
            <a:t>m</a:t>
          </a:r>
          <a:r>
            <a:rPr kumimoji="1" lang="ja-JP" altLang="en-US" sz="1200">
              <a:solidFill>
                <a:schemeClr val="dk1"/>
              </a:solidFill>
              <a:effectLst/>
              <a:latin typeface="+mn-ea"/>
              <a:ea typeface="+mn-ea"/>
              <a:cs typeface="+mn-cs"/>
            </a:rPr>
            <a:t>欄、</a:t>
          </a:r>
          <a:r>
            <a:rPr kumimoji="1" lang="en-US" altLang="ja-JP" sz="1200">
              <a:solidFill>
                <a:schemeClr val="dk1"/>
              </a:solidFill>
              <a:effectLst/>
              <a:latin typeface="+mn-ea"/>
              <a:ea typeface="+mn-ea"/>
              <a:cs typeface="+mn-cs"/>
            </a:rPr>
            <a:t>n</a:t>
          </a:r>
          <a:r>
            <a:rPr kumimoji="1" lang="ja-JP" altLang="en-US" sz="1200">
              <a:solidFill>
                <a:schemeClr val="dk1"/>
              </a:solidFill>
              <a:effectLst/>
              <a:latin typeface="+mn-ea"/>
              <a:ea typeface="+mn-ea"/>
              <a:cs typeface="+mn-cs"/>
            </a:rPr>
            <a:t>欄、</a:t>
          </a:r>
          <a:r>
            <a:rPr kumimoji="1" lang="en-US" altLang="ja-JP" sz="1200">
              <a:solidFill>
                <a:schemeClr val="dk1"/>
              </a:solidFill>
              <a:effectLst/>
              <a:latin typeface="+mn-ea"/>
              <a:ea typeface="+mn-ea"/>
              <a:cs typeface="+mn-cs"/>
            </a:rPr>
            <a:t>r</a:t>
          </a:r>
          <a:r>
            <a:rPr kumimoji="1" lang="ja-JP" altLang="en-US" sz="1200">
              <a:solidFill>
                <a:schemeClr val="dk1"/>
              </a:solidFill>
              <a:effectLst/>
              <a:latin typeface="+mn-ea"/>
              <a:ea typeface="+mn-ea"/>
              <a:cs typeface="+mn-cs"/>
            </a:rPr>
            <a:t>欄、</a:t>
          </a:r>
          <a:r>
            <a:rPr kumimoji="1" lang="en-US" altLang="ja-JP" sz="1200">
              <a:solidFill>
                <a:schemeClr val="dk1"/>
              </a:solidFill>
              <a:effectLst/>
              <a:latin typeface="+mn-ea"/>
              <a:ea typeface="+mn-ea"/>
              <a:cs typeface="+mn-cs"/>
            </a:rPr>
            <a:t>t</a:t>
          </a:r>
          <a:r>
            <a:rPr kumimoji="1" lang="ja-JP" altLang="en-US" sz="1200">
              <a:solidFill>
                <a:schemeClr val="dk1"/>
              </a:solidFill>
              <a:effectLst/>
              <a:latin typeface="+mn-ea"/>
              <a:ea typeface="+mn-ea"/>
              <a:cs typeface="+mn-cs"/>
            </a:rPr>
            <a:t>欄、</a:t>
          </a:r>
          <a:r>
            <a:rPr kumimoji="1" lang="en-US" altLang="ja-JP" sz="1200">
              <a:solidFill>
                <a:schemeClr val="dk1"/>
              </a:solidFill>
              <a:effectLst/>
              <a:latin typeface="+mn-ea"/>
              <a:ea typeface="+mn-ea"/>
              <a:cs typeface="+mn-cs"/>
            </a:rPr>
            <a:t>u</a:t>
          </a:r>
          <a:r>
            <a:rPr kumimoji="1" lang="ja-JP" altLang="en-US" sz="1200">
              <a:solidFill>
                <a:schemeClr val="dk1"/>
              </a:solidFill>
              <a:effectLst/>
              <a:latin typeface="+mn-ea"/>
              <a:ea typeface="+mn-ea"/>
              <a:cs typeface="+mn-cs"/>
            </a:rPr>
            <a:t>欄の数値が、距離（イ）の各距離に走行回数（ウ）の対応する回数をそれぞれ乗じて得た値となっていることを確認すること。</a:t>
          </a:r>
          <a:endParaRPr kumimoji="1" lang="en-US" altLang="ja-JP" sz="1200">
            <a:solidFill>
              <a:schemeClr val="dk1"/>
            </a:solidFill>
            <a:effectLst/>
            <a:latin typeface="+mn-ea"/>
            <a:ea typeface="+mn-ea"/>
            <a:cs typeface="+mn-cs"/>
          </a:endParaRPr>
        </a:p>
        <a:p>
          <a:endParaRPr lang="ja-JP" altLang="ja-JP" sz="1200">
            <a:effectLst/>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15240</xdr:colOff>
      <xdr:row>81</xdr:row>
      <xdr:rowOff>7620</xdr:rowOff>
    </xdr:from>
    <xdr:to>
      <xdr:col>49</xdr:col>
      <xdr:colOff>30480</xdr:colOff>
      <xdr:row>84</xdr:row>
      <xdr:rowOff>381000</xdr:rowOff>
    </xdr:to>
    <xdr:sp macro="" textlink="">
      <xdr:nvSpPr>
        <xdr:cNvPr id="9" name="テキスト ボックス 8">
          <a:extLst>
            <a:ext uri="{FF2B5EF4-FFF2-40B4-BE49-F238E27FC236}">
              <a16:creationId xmlns:a16="http://schemas.microsoft.com/office/drawing/2014/main" id="{6A8B7CF2-96FB-4F7B-8D1A-076DE88B29E5}"/>
            </a:ext>
          </a:extLst>
        </xdr:cNvPr>
        <xdr:cNvSpPr txBox="1"/>
      </xdr:nvSpPr>
      <xdr:spPr>
        <a:xfrm>
          <a:off x="205740" y="28361640"/>
          <a:ext cx="11841480" cy="1539240"/>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pPr algn="l">
            <a:lnSpc>
              <a:spcPts val="2000"/>
            </a:lnSpc>
          </a:pPr>
          <a:r>
            <a:rPr kumimoji="1" lang="ja-JP" altLang="en-US" sz="1200">
              <a:latin typeface="+mn-ea"/>
              <a:ea typeface="+mn-ea"/>
            </a:rPr>
            <a:t>ー 記入上の注意 ー</a:t>
          </a:r>
        </a:p>
        <a:p>
          <a:pPr algn="l">
            <a:lnSpc>
              <a:spcPts val="2000"/>
            </a:lnSpc>
          </a:pPr>
          <a:r>
            <a:rPr kumimoji="1" lang="ja-JP" altLang="en-US" sz="1200">
              <a:latin typeface="+mn-ea"/>
              <a:ea typeface="+mn-ea"/>
            </a:rPr>
            <a:t>・Ｍ欄には、令和５年度の実績値に基づき令和６年４月以降に運輸局へ報告した実績実働率（</a:t>
          </a:r>
          <a:r>
            <a:rPr kumimoji="1" lang="en-US" altLang="ja-JP" sz="1200">
              <a:latin typeface="+mn-ea"/>
              <a:ea typeface="+mn-ea"/>
            </a:rPr>
            <a:t>%</a:t>
          </a:r>
          <a:r>
            <a:rPr kumimoji="1" lang="ja-JP" altLang="en-US" sz="1200">
              <a:latin typeface="+mn-ea"/>
              <a:ea typeface="+mn-ea"/>
            </a:rPr>
            <a:t>）を、小数第２位まで記入（入力）すること。</a:t>
          </a:r>
          <a:endParaRPr kumimoji="1" lang="en-US" altLang="ja-JP" sz="1200">
            <a:latin typeface="+mn-ea"/>
            <a:ea typeface="+mn-ea"/>
          </a:endParaRPr>
        </a:p>
        <a:p>
          <a:pPr algn="l">
            <a:lnSpc>
              <a:spcPts val="2000"/>
            </a:lnSpc>
          </a:pPr>
          <a:r>
            <a:rPr kumimoji="1" lang="ja-JP" altLang="en-US" sz="1200">
              <a:latin typeface="+mn-ea"/>
              <a:ea typeface="+mn-ea"/>
            </a:rPr>
            <a:t>・Ｎ欄には、四国ブロック平均実働率（</a:t>
          </a:r>
          <a:r>
            <a:rPr kumimoji="1" lang="en-US" altLang="ja-JP" sz="1200">
              <a:latin typeface="+mn-ea"/>
              <a:ea typeface="+mn-ea"/>
            </a:rPr>
            <a:t>54.04%</a:t>
          </a:r>
          <a:r>
            <a:rPr kumimoji="1" lang="ja-JP" altLang="en-US" sz="1200">
              <a:latin typeface="+mn-ea"/>
              <a:ea typeface="+mn-ea"/>
            </a:rPr>
            <a:t>）とＭ欄に記載した実績実働率の間の</a:t>
          </a:r>
          <a:r>
            <a:rPr kumimoji="1" lang="ja-JP" altLang="en-US" sz="1200" u="sng">
              <a:latin typeface="+mn-ea"/>
              <a:ea typeface="+mn-ea"/>
            </a:rPr>
            <a:t>任意の値（</a:t>
          </a:r>
          <a:r>
            <a:rPr kumimoji="1" lang="en-US" altLang="ja-JP" sz="1200" u="sng">
              <a:latin typeface="+mn-ea"/>
              <a:ea typeface="+mn-ea"/>
            </a:rPr>
            <a:t>%</a:t>
          </a:r>
          <a:r>
            <a:rPr kumimoji="1" lang="ja-JP" altLang="en-US" sz="1200" u="sng">
              <a:latin typeface="+mn-ea"/>
              <a:ea typeface="+mn-ea"/>
            </a:rPr>
            <a:t>）</a:t>
          </a:r>
          <a:r>
            <a:rPr kumimoji="1" lang="ja-JP" altLang="en-US" sz="1200">
              <a:latin typeface="+mn-ea"/>
              <a:ea typeface="+mn-ea"/>
            </a:rPr>
            <a:t>を、年間運賃額の算出に用いる実働率として、小数第２位まで記入（入力）すること。</a:t>
          </a:r>
          <a:endParaRPr kumimoji="1" lang="en-US" altLang="ja-JP" sz="1200">
            <a:latin typeface="+mn-ea"/>
            <a:ea typeface="+mn-ea"/>
          </a:endParaRPr>
        </a:p>
        <a:p>
          <a:pPr algn="l">
            <a:lnSpc>
              <a:spcPts val="2000"/>
            </a:lnSpc>
          </a:pPr>
          <a:r>
            <a:rPr kumimoji="1" lang="ja-JP" altLang="en-US" sz="1200">
              <a:latin typeface="+mn-ea"/>
              <a:ea typeface="+mn-ea"/>
            </a:rPr>
            <a:t>・Ｎ欄の任意の値（％）の設定にあたっては、３６５日と年間運賃額の算出に用いる実働率（Ｎ欄の率）を乗じて得た日数（小数点以下切捨て）に、１</a:t>
          </a:r>
          <a:r>
            <a:rPr kumimoji="1" lang="en-US" altLang="ja-JP" sz="1200">
              <a:latin typeface="+mn-ea"/>
              <a:ea typeface="+mn-ea"/>
            </a:rPr>
            <a:t>.</a:t>
          </a:r>
          <a:r>
            <a:rPr kumimoji="1" lang="ja-JP" altLang="en-US" sz="1200">
              <a:latin typeface="+mn-ea"/>
              <a:ea typeface="+mn-ea"/>
            </a:rPr>
            <a:t>４を乗じて得た日数（小数点以下切捨て）が、仕様書で定める１年度間当たりの運行予定日数である２４５日以上となるよう設定すること（</a:t>
          </a:r>
          <a:r>
            <a:rPr kumimoji="1" lang="en-US" altLang="ja-JP" sz="1200">
              <a:latin typeface="+mn-ea"/>
              <a:ea typeface="+mn-ea"/>
            </a:rPr>
            <a:t>【</a:t>
          </a:r>
          <a:r>
            <a:rPr kumimoji="1" lang="ja-JP" altLang="en-US" sz="1200">
              <a:latin typeface="+mn-ea"/>
              <a:ea typeface="+mn-ea"/>
            </a:rPr>
            <a:t>参考：Ｎ欄の確認欄</a:t>
          </a:r>
          <a:r>
            <a:rPr kumimoji="1" lang="en-US" altLang="ja-JP" sz="1200">
              <a:latin typeface="+mn-ea"/>
              <a:ea typeface="+mn-ea"/>
            </a:rPr>
            <a:t>】</a:t>
          </a:r>
          <a:r>
            <a:rPr kumimoji="1" lang="ja-JP" altLang="en-US" sz="1200">
              <a:latin typeface="+mn-ea"/>
              <a:ea typeface="+mn-ea"/>
            </a:rPr>
            <a:t>を参照すること。）。</a:t>
          </a:r>
          <a:endParaRPr kumimoji="1" lang="en-US" altLang="ja-JP" sz="1200">
            <a:latin typeface="+mn-ea"/>
            <a:ea typeface="+mn-ea"/>
          </a:endParaRPr>
        </a:p>
      </xdr:txBody>
    </xdr:sp>
    <xdr:clientData/>
  </xdr:twoCellAnchor>
  <xdr:twoCellAnchor>
    <xdr:from>
      <xdr:col>0</xdr:col>
      <xdr:colOff>152400</xdr:colOff>
      <xdr:row>68</xdr:row>
      <xdr:rowOff>38100</xdr:rowOff>
    </xdr:from>
    <xdr:to>
      <xdr:col>46</xdr:col>
      <xdr:colOff>144780</xdr:colOff>
      <xdr:row>74</xdr:row>
      <xdr:rowOff>83820</xdr:rowOff>
    </xdr:to>
    <xdr:sp macro="" textlink="">
      <xdr:nvSpPr>
        <xdr:cNvPr id="10" name="テキスト ボックス 9">
          <a:extLst>
            <a:ext uri="{FF2B5EF4-FFF2-40B4-BE49-F238E27FC236}">
              <a16:creationId xmlns:a16="http://schemas.microsoft.com/office/drawing/2014/main" id="{DDB8DFDD-FB4C-41B3-A73D-512A7ADE09A0}"/>
            </a:ext>
          </a:extLst>
        </xdr:cNvPr>
        <xdr:cNvSpPr txBox="1"/>
      </xdr:nvSpPr>
      <xdr:spPr>
        <a:xfrm>
          <a:off x="152400" y="24193500"/>
          <a:ext cx="11148060" cy="1584960"/>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pPr algn="l">
            <a:lnSpc>
              <a:spcPts val="2000"/>
            </a:lnSpc>
          </a:pPr>
          <a:r>
            <a:rPr kumimoji="1" lang="ja-JP" altLang="en-US" sz="1200">
              <a:latin typeface="+mn-ea"/>
              <a:ea typeface="+mn-ea"/>
            </a:rPr>
            <a:t>ー 記入上の注意 ー</a:t>
          </a:r>
          <a:endParaRPr kumimoji="1" lang="en-US" altLang="ja-JP" sz="1200">
            <a:latin typeface="+mn-ea"/>
            <a:ea typeface="+mn-ea"/>
          </a:endParaRPr>
        </a:p>
        <a:p>
          <a:pPr algn="l">
            <a:lnSpc>
              <a:spcPts val="2000"/>
            </a:lnSpc>
          </a:pPr>
          <a:r>
            <a:rPr kumimoji="1" lang="ja-JP" altLang="en-US" sz="1200">
              <a:latin typeface="+mn-ea"/>
              <a:ea typeface="+mn-ea"/>
            </a:rPr>
            <a:t>次の事項を確認すること。</a:t>
          </a:r>
          <a:endParaRPr kumimoji="1" lang="en-US" altLang="ja-JP" sz="1200">
            <a:latin typeface="+mn-ea"/>
            <a:ea typeface="+mn-ea"/>
          </a:endParaRPr>
        </a:p>
        <a:p>
          <a:pPr algn="l">
            <a:lnSpc>
              <a:spcPts val="2000"/>
            </a:lnSpc>
          </a:pPr>
          <a:r>
            <a:rPr kumimoji="1" lang="ja-JP" altLang="en-US" sz="1200">
              <a:latin typeface="+mn-ea"/>
              <a:ea typeface="+mn-ea"/>
            </a:rPr>
            <a:t>・</a:t>
          </a:r>
          <a:r>
            <a:rPr kumimoji="1" lang="en-US" altLang="ja-JP" sz="1200">
              <a:latin typeface="+mn-ea"/>
              <a:ea typeface="+mn-ea"/>
            </a:rPr>
            <a:t>a</a:t>
          </a:r>
          <a:r>
            <a:rPr kumimoji="1" lang="ja-JP" altLang="en-US" sz="1200">
              <a:latin typeface="+mn-ea"/>
              <a:ea typeface="+mn-ea"/>
            </a:rPr>
            <a:t>欄、</a:t>
          </a:r>
          <a:r>
            <a:rPr kumimoji="1" lang="en-US" altLang="ja-JP" sz="1200">
              <a:latin typeface="+mn-ea"/>
              <a:ea typeface="+mn-ea"/>
            </a:rPr>
            <a:t>i</a:t>
          </a:r>
          <a:r>
            <a:rPr kumimoji="1" lang="ja-JP" altLang="en-US" sz="1200">
              <a:latin typeface="+mn-ea"/>
              <a:ea typeface="+mn-ea"/>
            </a:rPr>
            <a:t>欄、</a:t>
          </a:r>
          <a:r>
            <a:rPr kumimoji="1" lang="en-US" altLang="ja-JP" sz="1200">
              <a:latin typeface="+mn-ea"/>
              <a:ea typeface="+mn-ea"/>
            </a:rPr>
            <a:t>d</a:t>
          </a:r>
          <a:r>
            <a:rPr kumimoji="1" lang="ja-JP" altLang="en-US" sz="1200">
              <a:latin typeface="+mn-ea"/>
              <a:ea typeface="+mn-ea"/>
            </a:rPr>
            <a:t>欄、</a:t>
          </a:r>
          <a:r>
            <a:rPr kumimoji="1" lang="en-US" altLang="ja-JP" sz="1200">
              <a:latin typeface="+mn-ea"/>
              <a:ea typeface="+mn-ea"/>
            </a:rPr>
            <a:t>m</a:t>
          </a:r>
          <a:r>
            <a:rPr kumimoji="1" lang="ja-JP" altLang="en-US" sz="1200">
              <a:latin typeface="+mn-ea"/>
              <a:ea typeface="+mn-ea"/>
            </a:rPr>
            <a:t>欄、</a:t>
          </a:r>
          <a:r>
            <a:rPr kumimoji="1" lang="en-US" altLang="ja-JP" sz="1200">
              <a:latin typeface="+mn-ea"/>
              <a:ea typeface="+mn-ea"/>
            </a:rPr>
            <a:t>g</a:t>
          </a:r>
          <a:r>
            <a:rPr kumimoji="1" lang="ja-JP" altLang="en-US" sz="1200">
              <a:latin typeface="+mn-ea"/>
              <a:ea typeface="+mn-ea"/>
            </a:rPr>
            <a:t>欄、</a:t>
          </a:r>
          <a:r>
            <a:rPr kumimoji="1" lang="en-US" altLang="ja-JP" sz="1200">
              <a:latin typeface="+mn-ea"/>
              <a:ea typeface="+mn-ea"/>
            </a:rPr>
            <a:t>t</a:t>
          </a:r>
          <a:r>
            <a:rPr kumimoji="1" lang="ja-JP" altLang="en-US" sz="1200">
              <a:latin typeface="+mn-ea"/>
              <a:ea typeface="+mn-ea"/>
            </a:rPr>
            <a:t>欄、</a:t>
          </a:r>
          <a:r>
            <a:rPr kumimoji="1" lang="en-US" altLang="ja-JP" sz="1200">
              <a:latin typeface="+mn-ea"/>
              <a:ea typeface="+mn-ea"/>
            </a:rPr>
            <a:t>b</a:t>
          </a:r>
          <a:r>
            <a:rPr kumimoji="1" lang="ja-JP" altLang="en-US" sz="1200">
              <a:latin typeface="+mn-ea"/>
              <a:ea typeface="+mn-ea"/>
            </a:rPr>
            <a:t>欄、</a:t>
          </a:r>
          <a:r>
            <a:rPr kumimoji="1" lang="en-US" altLang="ja-JP" sz="1200">
              <a:latin typeface="+mn-ea"/>
              <a:ea typeface="+mn-ea"/>
            </a:rPr>
            <a:t>j</a:t>
          </a:r>
          <a:r>
            <a:rPr kumimoji="1" lang="ja-JP" altLang="en-US" sz="1200">
              <a:latin typeface="+mn-ea"/>
              <a:ea typeface="+mn-ea"/>
            </a:rPr>
            <a:t>欄、</a:t>
          </a:r>
          <a:r>
            <a:rPr kumimoji="1" lang="en-US" altLang="ja-JP" sz="1200">
              <a:latin typeface="+mn-ea"/>
              <a:ea typeface="+mn-ea"/>
            </a:rPr>
            <a:t>e</a:t>
          </a:r>
          <a:r>
            <a:rPr kumimoji="1" lang="ja-JP" altLang="en-US" sz="1200">
              <a:latin typeface="+mn-ea"/>
              <a:ea typeface="+mn-ea"/>
            </a:rPr>
            <a:t>欄、</a:t>
          </a:r>
          <a:r>
            <a:rPr kumimoji="1" lang="en-US" altLang="ja-JP" sz="1200">
              <a:latin typeface="+mn-ea"/>
              <a:ea typeface="+mn-ea"/>
            </a:rPr>
            <a:t>n</a:t>
          </a:r>
          <a:r>
            <a:rPr kumimoji="1" lang="ja-JP" altLang="en-US" sz="1200">
              <a:latin typeface="+mn-ea"/>
              <a:ea typeface="+mn-ea"/>
            </a:rPr>
            <a:t>欄、</a:t>
          </a:r>
          <a:r>
            <a:rPr kumimoji="1" lang="en-US" altLang="ja-JP" sz="1200">
              <a:latin typeface="+mn-ea"/>
              <a:ea typeface="+mn-ea"/>
            </a:rPr>
            <a:t>h</a:t>
          </a:r>
          <a:r>
            <a:rPr kumimoji="1" lang="ja-JP" altLang="en-US" sz="1200">
              <a:latin typeface="+mn-ea"/>
              <a:ea typeface="+mn-ea"/>
            </a:rPr>
            <a:t>欄、</a:t>
          </a:r>
          <a:r>
            <a:rPr kumimoji="1" lang="en-US" altLang="ja-JP" sz="1200">
              <a:latin typeface="+mn-ea"/>
              <a:ea typeface="+mn-ea"/>
            </a:rPr>
            <a:t>u</a:t>
          </a:r>
          <a:r>
            <a:rPr kumimoji="1" lang="ja-JP" altLang="en-US" sz="1200">
              <a:latin typeface="+mn-ea"/>
              <a:ea typeface="+mn-ea"/>
            </a:rPr>
            <a:t>欄、</a:t>
          </a:r>
          <a:r>
            <a:rPr kumimoji="1" lang="en-US" altLang="ja-JP" sz="1200">
              <a:latin typeface="+mn-ea"/>
              <a:ea typeface="+mn-ea"/>
            </a:rPr>
            <a:t>f</a:t>
          </a:r>
          <a:r>
            <a:rPr kumimoji="1" lang="ja-JP" altLang="en-US" sz="1200">
              <a:latin typeface="+mn-ea"/>
              <a:ea typeface="+mn-ea"/>
            </a:rPr>
            <a:t>欄、</a:t>
          </a:r>
          <a:r>
            <a:rPr kumimoji="1" lang="en-US" altLang="ja-JP" sz="1200">
              <a:latin typeface="+mn-ea"/>
              <a:ea typeface="+mn-ea"/>
            </a:rPr>
            <a:t>r</a:t>
          </a:r>
          <a:r>
            <a:rPr kumimoji="1" lang="ja-JP" altLang="en-US" sz="1200">
              <a:latin typeface="+mn-ea"/>
              <a:ea typeface="+mn-ea"/>
            </a:rPr>
            <a:t>欄の数値が、上記「イ　車庫から各地点への走行距離・走行時間」の表中でそれぞれのアルファベットが対応する欄の数値と合致すること。</a:t>
          </a:r>
          <a:endParaRPr kumimoji="1" lang="en-US" altLang="ja-JP" sz="1200">
            <a:latin typeface="+mn-ea"/>
            <a:ea typeface="+mn-ea"/>
          </a:endParaRPr>
        </a:p>
        <a:p>
          <a:pPr algn="l">
            <a:lnSpc>
              <a:spcPts val="2000"/>
            </a:lnSpc>
          </a:pPr>
          <a:r>
            <a:rPr kumimoji="1" lang="ja-JP" altLang="en-US" sz="1200">
              <a:latin typeface="+mn-ea"/>
              <a:ea typeface="+mn-ea"/>
            </a:rPr>
            <a:t>・Ｐ欄、Ｑ欄、Ｒ欄、Ｓ欄、Ｔ欄、Ｗ欄の数値が、１ルート当たりの時間ごと、距離ごとの合計値となっていること。</a:t>
          </a:r>
          <a:endParaRPr kumimoji="1" lang="en-US" altLang="ja-JP" sz="1200">
            <a:latin typeface="+mn-ea"/>
            <a:ea typeface="+mn-ea"/>
          </a:endParaRPr>
        </a:p>
      </xdr:txBody>
    </xdr:sp>
    <xdr:clientData/>
  </xdr:twoCellAnchor>
  <xdr:twoCellAnchor>
    <xdr:from>
      <xdr:col>0</xdr:col>
      <xdr:colOff>152400</xdr:colOff>
      <xdr:row>95</xdr:row>
      <xdr:rowOff>175260</xdr:rowOff>
    </xdr:from>
    <xdr:to>
      <xdr:col>47</xdr:col>
      <xdr:colOff>114300</xdr:colOff>
      <xdr:row>108</xdr:row>
      <xdr:rowOff>45720</xdr:rowOff>
    </xdr:to>
    <xdr:sp macro="" textlink="">
      <xdr:nvSpPr>
        <xdr:cNvPr id="12" name="テキスト ボックス 11">
          <a:extLst>
            <a:ext uri="{FF2B5EF4-FFF2-40B4-BE49-F238E27FC236}">
              <a16:creationId xmlns:a16="http://schemas.microsoft.com/office/drawing/2014/main" id="{5E78E4B3-64CD-46F8-81A6-8B5BA386C06A}"/>
            </a:ext>
          </a:extLst>
        </xdr:cNvPr>
        <xdr:cNvSpPr txBox="1"/>
      </xdr:nvSpPr>
      <xdr:spPr>
        <a:xfrm>
          <a:off x="152400" y="34663380"/>
          <a:ext cx="11597640" cy="3459480"/>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pPr algn="l">
            <a:lnSpc>
              <a:spcPts val="1900"/>
            </a:lnSpc>
          </a:pPr>
          <a:r>
            <a:rPr kumimoji="1" lang="ja-JP" altLang="en-US" sz="1200">
              <a:latin typeface="+mn-ea"/>
              <a:ea typeface="+mn-ea"/>
            </a:rPr>
            <a:t>ー 記入上の注意 ー</a:t>
          </a: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200">
              <a:latin typeface="+mn-ea"/>
              <a:ea typeface="+mn-ea"/>
            </a:rPr>
            <a:t>次の事項を確認すること。 </a:t>
          </a:r>
          <a:endParaRPr kumimoji="1" lang="en-US" altLang="ja-JP" sz="1200">
            <a:latin typeface="+mn-ea"/>
            <a:ea typeface="+mn-ea"/>
          </a:endParaRP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200">
              <a:latin typeface="+mn-ea"/>
              <a:ea typeface="+mn-ea"/>
            </a:rPr>
            <a:t>・Ａ欄及びＢ欄の数値が、上記「ア　運賃単価」の表中のＡ欄及びＢ欄の数値とそれぞれ合致すること。</a:t>
          </a:r>
          <a:endParaRPr kumimoji="1" lang="en-US" altLang="ja-JP" sz="1200">
            <a:latin typeface="+mn-ea"/>
            <a:ea typeface="+mn-ea"/>
          </a:endParaRP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200">
              <a:latin typeface="+mn-ea"/>
              <a:ea typeface="+mn-ea"/>
            </a:rPr>
            <a:t>・Ｐ欄、Ｑ欄、Ｒ欄、Ｓ欄、Ｔ欄、Ｗ欄の数値が、上記「ウ　ルート区分ごとの１日当たりの走行距離・走行時間」の表中でそれぞれのアルファベットが対応する欄の数値と合致すること。</a:t>
          </a:r>
          <a:endParaRPr kumimoji="1" lang="en-US" altLang="ja-JP" sz="1200">
            <a:latin typeface="+mn-ea"/>
            <a:ea typeface="+mn-ea"/>
          </a:endParaRP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200">
              <a:latin typeface="+mn-ea"/>
              <a:ea typeface="+mn-ea"/>
            </a:rPr>
            <a:t>・Ｐ</a:t>
          </a:r>
          <a:r>
            <a:rPr kumimoji="1" lang="en-US" altLang="ja-JP" sz="1200">
              <a:latin typeface="+mn-ea"/>
              <a:ea typeface="+mn-ea"/>
            </a:rPr>
            <a:t>'</a:t>
          </a:r>
          <a:r>
            <a:rPr kumimoji="1" lang="ja-JP" altLang="en-US" sz="1200">
              <a:latin typeface="+mn-ea"/>
              <a:ea typeface="+mn-ea"/>
            </a:rPr>
            <a:t>欄、Ｒ</a:t>
          </a:r>
          <a:r>
            <a:rPr kumimoji="1" lang="en-US" altLang="ja-JP" sz="1200">
              <a:latin typeface="+mn-ea"/>
              <a:ea typeface="+mn-ea"/>
            </a:rPr>
            <a:t>'</a:t>
          </a:r>
          <a:r>
            <a:rPr kumimoji="1" lang="ja-JP" altLang="en-US" sz="1200">
              <a:latin typeface="+mn-ea"/>
              <a:ea typeface="+mn-ea"/>
            </a:rPr>
            <a:t>欄、Ｔ</a:t>
          </a:r>
          <a:r>
            <a:rPr kumimoji="1" lang="en-US" altLang="ja-JP" sz="1200">
              <a:latin typeface="+mn-ea"/>
              <a:ea typeface="+mn-ea"/>
            </a:rPr>
            <a:t>'</a:t>
          </a:r>
          <a:r>
            <a:rPr kumimoji="1" lang="ja-JP" altLang="en-US" sz="1200">
              <a:latin typeface="+mn-ea"/>
              <a:ea typeface="+mn-ea"/>
            </a:rPr>
            <a:t>欄の数値（単位・時間）が、それぞれ対応するＰ欄、Ｒ欄、Ｔ欄の数値（単位：分）を６０で割った数値（１時間未満の端数については、</a:t>
          </a:r>
          <a:r>
            <a:rPr kumimoji="1" lang="en-US" altLang="ja-JP" sz="1200">
              <a:latin typeface="+mn-ea"/>
              <a:ea typeface="+mn-ea"/>
            </a:rPr>
            <a:t>30</a:t>
          </a:r>
          <a:r>
            <a:rPr kumimoji="1" lang="ja-JP" altLang="en-US" sz="1200">
              <a:latin typeface="+mn-ea"/>
              <a:ea typeface="+mn-ea"/>
            </a:rPr>
            <a:t>分未満は切り捨て、</a:t>
          </a:r>
          <a:r>
            <a:rPr kumimoji="1" lang="en-US" altLang="ja-JP" sz="1200">
              <a:latin typeface="+mn-ea"/>
              <a:ea typeface="+mn-ea"/>
            </a:rPr>
            <a:t>30</a:t>
          </a:r>
          <a:r>
            <a:rPr kumimoji="1" lang="ja-JP" altLang="en-US" sz="1200">
              <a:latin typeface="+mn-ea"/>
              <a:ea typeface="+mn-ea"/>
            </a:rPr>
            <a:t>分以上は</a:t>
          </a:r>
          <a:r>
            <a:rPr kumimoji="1" lang="en-US" altLang="ja-JP" sz="1200">
              <a:latin typeface="+mn-ea"/>
              <a:ea typeface="+mn-ea"/>
            </a:rPr>
            <a:t>1</a:t>
          </a:r>
          <a:r>
            <a:rPr kumimoji="1" lang="ja-JP" altLang="en-US" sz="1200">
              <a:latin typeface="+mn-ea"/>
              <a:ea typeface="+mn-ea"/>
            </a:rPr>
            <a:t>時間に切り上げとする）となっていること。</a:t>
          </a:r>
          <a:endParaRPr kumimoji="1" lang="en-US" altLang="ja-JP" sz="1200">
            <a:latin typeface="+mn-ea"/>
            <a:ea typeface="+mn-ea"/>
          </a:endParaRP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200">
              <a:latin typeface="+mn-ea"/>
              <a:ea typeface="+mn-ea"/>
            </a:rPr>
            <a:t>・Ｑ</a:t>
          </a:r>
          <a:r>
            <a:rPr kumimoji="1" lang="en-US" altLang="ja-JP" sz="1200">
              <a:latin typeface="+mn-ea"/>
              <a:ea typeface="+mn-ea"/>
            </a:rPr>
            <a:t>'</a:t>
          </a:r>
          <a:r>
            <a:rPr kumimoji="1" lang="ja-JP" altLang="en-US" sz="1200">
              <a:latin typeface="+mn-ea"/>
              <a:ea typeface="+mn-ea"/>
            </a:rPr>
            <a:t>欄、Ｓ</a:t>
          </a:r>
          <a:r>
            <a:rPr kumimoji="1" lang="en-US" altLang="ja-JP" sz="1200">
              <a:latin typeface="+mn-ea"/>
              <a:ea typeface="+mn-ea"/>
            </a:rPr>
            <a:t>'</a:t>
          </a:r>
          <a:r>
            <a:rPr kumimoji="1" lang="ja-JP" altLang="en-US" sz="1200">
              <a:latin typeface="+mn-ea"/>
              <a:ea typeface="+mn-ea"/>
            </a:rPr>
            <a:t>欄、Ｗ</a:t>
          </a:r>
          <a:r>
            <a:rPr kumimoji="1" lang="en-US" altLang="ja-JP" sz="1200">
              <a:latin typeface="+mn-ea"/>
              <a:ea typeface="+mn-ea"/>
            </a:rPr>
            <a:t>'</a:t>
          </a:r>
          <a:r>
            <a:rPr kumimoji="1" lang="ja-JP" altLang="en-US" sz="1200">
              <a:latin typeface="+mn-ea"/>
              <a:ea typeface="+mn-ea"/>
            </a:rPr>
            <a:t>欄の数値が、それぞれ対応するＱ欄、Ｓ欄、Ｗ欄の数値について、</a:t>
          </a:r>
          <a:r>
            <a:rPr kumimoji="1" lang="en-US" altLang="ja-JP" sz="1200">
              <a:latin typeface="+mn-ea"/>
              <a:ea typeface="+mn-ea"/>
            </a:rPr>
            <a:t>10km</a:t>
          </a:r>
          <a:r>
            <a:rPr kumimoji="1" lang="ja-JP" altLang="en-US" sz="1200">
              <a:latin typeface="+mn-ea"/>
              <a:ea typeface="+mn-ea"/>
            </a:rPr>
            <a:t>未満を</a:t>
          </a:r>
          <a:r>
            <a:rPr kumimoji="1" lang="en-US" altLang="ja-JP" sz="1200">
              <a:latin typeface="+mn-ea"/>
              <a:ea typeface="+mn-ea"/>
            </a:rPr>
            <a:t>10km</a:t>
          </a:r>
          <a:r>
            <a:rPr kumimoji="1" lang="ja-JP" altLang="en-US" sz="1200">
              <a:latin typeface="+mn-ea"/>
              <a:ea typeface="+mn-ea"/>
            </a:rPr>
            <a:t>に切り上げた数値となっていること。</a:t>
          </a:r>
          <a:endParaRPr kumimoji="1" lang="en-US" altLang="ja-JP" sz="1200">
            <a:latin typeface="+mn-ea"/>
            <a:ea typeface="+mn-ea"/>
          </a:endParaRP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200">
              <a:latin typeface="+mn-ea"/>
              <a:ea typeface="+mn-ea"/>
            </a:rPr>
            <a:t>・１日当たり運賃額（ソ）に記載された各数値が、対応する運賃単価（シ）に積算数値（セ）を乗じて得た値となっていること。なお、１日当たり運賃額（ソ）に記載された各数値は、年間運賃額の算出方法に示す日車時間運賃額又は日車キロ運賃額である。</a:t>
          </a:r>
          <a:endParaRPr kumimoji="1" lang="en-US" altLang="ja-JP" sz="1200">
            <a:latin typeface="+mn-ea"/>
            <a:ea typeface="+mn-ea"/>
          </a:endParaRP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200">
              <a:latin typeface="+mn-ea"/>
              <a:ea typeface="+mn-ea"/>
            </a:rPr>
            <a:t>・ルート区分当たり運賃額（タ）の数値が、（ソ）の数値をルート区分ごとに合計した数値と合致すること。</a:t>
          </a:r>
          <a:endParaRPr kumimoji="1" lang="en-US" altLang="ja-JP" sz="1200">
            <a:latin typeface="+mn-ea"/>
            <a:ea typeface="+mn-ea"/>
          </a:endParaRP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200">
              <a:latin typeface="+mn-ea"/>
              <a:ea typeface="+mn-ea"/>
            </a:rPr>
            <a:t>・（</a:t>
          </a:r>
          <a:r>
            <a:rPr kumimoji="1" lang="en-US" altLang="ja-JP" sz="1200">
              <a:latin typeface="+mn-ea"/>
              <a:ea typeface="+mn-ea"/>
            </a:rPr>
            <a:t>N</a:t>
          </a:r>
          <a:r>
            <a:rPr kumimoji="1" lang="ja-JP" altLang="en-US" sz="1200">
              <a:latin typeface="+mn-ea"/>
              <a:ea typeface="+mn-ea"/>
            </a:rPr>
            <a:t>）の数値が、上記「エ　実働率」における年間運賃額の算出に用いる実働率の表中で</a:t>
          </a:r>
          <a:r>
            <a:rPr kumimoji="1" lang="en-US" altLang="ja-JP" sz="1200">
              <a:latin typeface="+mn-ea"/>
              <a:ea typeface="+mn-ea"/>
            </a:rPr>
            <a:t>N</a:t>
          </a:r>
          <a:r>
            <a:rPr kumimoji="1" lang="ja-JP" altLang="en-US" sz="1200">
              <a:latin typeface="+mn-ea"/>
              <a:ea typeface="+mn-ea"/>
            </a:rPr>
            <a:t>欄の数値と合致すること。</a:t>
          </a:r>
          <a:endParaRPr kumimoji="1" lang="en-US" altLang="ja-JP" sz="1200">
            <a:latin typeface="+mn-ea"/>
            <a:ea typeface="+mn-ea"/>
          </a:endParaRP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200">
              <a:latin typeface="+mn-ea"/>
              <a:ea typeface="+mn-ea"/>
            </a:rPr>
            <a:t>・</a:t>
          </a:r>
          <a:r>
            <a:rPr kumimoji="1" lang="en-US" altLang="ja-JP" sz="1200">
              <a:latin typeface="+mn-ea"/>
              <a:ea typeface="+mn-ea"/>
            </a:rPr>
            <a:t>【</a:t>
          </a:r>
          <a:r>
            <a:rPr kumimoji="1" lang="ja-JP" altLang="en-US" sz="1200">
              <a:latin typeface="+mn-ea"/>
              <a:ea typeface="+mn-ea"/>
            </a:rPr>
            <a:t>い</a:t>
          </a:r>
          <a:r>
            <a:rPr kumimoji="1" lang="en-US" altLang="ja-JP" sz="1200">
              <a:latin typeface="+mn-ea"/>
              <a:ea typeface="+mn-ea"/>
            </a:rPr>
            <a:t>】</a:t>
          </a:r>
          <a:r>
            <a:rPr kumimoji="1" lang="ja-JP" altLang="en-US" sz="1200">
              <a:latin typeface="+mn-ea"/>
              <a:ea typeface="+mn-ea"/>
            </a:rPr>
            <a:t>欄の数値が、ルート区分当たり運賃額（タ）に記載しているそれぞれの数値の合計値に、３６５とＮ欄の率を乗じて得た数値（円未満切り上げ）となっていること。</a:t>
          </a:r>
          <a:endParaRPr kumimoji="1" lang="en-US" altLang="ja-JP" sz="1200">
            <a:latin typeface="+mn-ea"/>
            <a:ea typeface="+mn-ea"/>
          </a:endParaRPr>
        </a:p>
      </xdr:txBody>
    </xdr:sp>
    <xdr:clientData/>
  </xdr:twoCellAnchor>
  <xdr:twoCellAnchor>
    <xdr:from>
      <xdr:col>0</xdr:col>
      <xdr:colOff>167640</xdr:colOff>
      <xdr:row>9</xdr:row>
      <xdr:rowOff>304800</xdr:rowOff>
    </xdr:from>
    <xdr:to>
      <xdr:col>42</xdr:col>
      <xdr:colOff>53340</xdr:colOff>
      <xdr:row>15</xdr:row>
      <xdr:rowOff>45720</xdr:rowOff>
    </xdr:to>
    <xdr:sp macro="" textlink="">
      <xdr:nvSpPr>
        <xdr:cNvPr id="15" name="テキスト ボックス 14">
          <a:extLst>
            <a:ext uri="{FF2B5EF4-FFF2-40B4-BE49-F238E27FC236}">
              <a16:creationId xmlns:a16="http://schemas.microsoft.com/office/drawing/2014/main" id="{18BEA685-BEBE-427D-9F96-4149E67730CB}"/>
            </a:ext>
          </a:extLst>
        </xdr:cNvPr>
        <xdr:cNvSpPr txBox="1"/>
      </xdr:nvSpPr>
      <xdr:spPr>
        <a:xfrm>
          <a:off x="167640" y="4053840"/>
          <a:ext cx="10393680" cy="1485900"/>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pPr>
            <a:lnSpc>
              <a:spcPct val="150000"/>
            </a:lnSpc>
          </a:pPr>
          <a:r>
            <a:rPr kumimoji="1" lang="ja-JP" altLang="en-US" sz="1200">
              <a:solidFill>
                <a:schemeClr val="dk1"/>
              </a:solidFill>
              <a:effectLst/>
              <a:latin typeface="+mn-ea"/>
              <a:ea typeface="+mn-ea"/>
              <a:cs typeface="+mn-cs"/>
            </a:rPr>
            <a:t>ー</a:t>
          </a:r>
          <a:r>
            <a:rPr kumimoji="1" lang="ja-JP" altLang="en-US" sz="1200" baseline="0">
              <a:solidFill>
                <a:schemeClr val="dk1"/>
              </a:solidFill>
              <a:effectLst/>
              <a:latin typeface="+mn-ea"/>
              <a:ea typeface="+mn-ea"/>
              <a:cs typeface="+mn-cs"/>
            </a:rPr>
            <a:t> </a:t>
          </a:r>
          <a:r>
            <a:rPr kumimoji="1" lang="ja-JP" altLang="ja-JP" sz="1200">
              <a:solidFill>
                <a:schemeClr val="dk1"/>
              </a:solidFill>
              <a:effectLst/>
              <a:latin typeface="+mn-ea"/>
              <a:ea typeface="+mn-ea"/>
              <a:cs typeface="+mn-cs"/>
            </a:rPr>
            <a:t>記入上の注意</a:t>
          </a:r>
          <a:r>
            <a:rPr kumimoji="1" lang="en-US"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ー</a:t>
          </a:r>
          <a:endParaRPr kumimoji="1" lang="en-US" altLang="ja-JP" sz="1200">
            <a:latin typeface="+mn-ea"/>
            <a:ea typeface="+mn-ea"/>
          </a:endParaRPr>
        </a:p>
        <a:p>
          <a:pPr>
            <a:lnSpc>
              <a:spcPct val="150000"/>
            </a:lnSpc>
          </a:pPr>
          <a:r>
            <a:rPr kumimoji="1" lang="ja-JP" altLang="en-US" sz="1200">
              <a:latin typeface="+mn-ea"/>
              <a:ea typeface="+mn-ea"/>
            </a:rPr>
            <a:t>・Ｙ欄には、④上西ルートにおける１日当たりの運行単価を、</a:t>
          </a:r>
          <a:r>
            <a:rPr kumimoji="1" lang="ja-JP" altLang="ja-JP" sz="1200">
              <a:solidFill>
                <a:schemeClr val="dk1"/>
              </a:solidFill>
              <a:effectLst/>
              <a:latin typeface="+mn-ea"/>
              <a:ea typeface="+mn-ea"/>
              <a:cs typeface="+mn-cs"/>
            </a:rPr>
            <a:t>税抜き額で</a:t>
          </a:r>
          <a:r>
            <a:rPr kumimoji="1" lang="ja-JP" altLang="en-US" sz="1200">
              <a:solidFill>
                <a:schemeClr val="dk1"/>
              </a:solidFill>
              <a:effectLst/>
              <a:latin typeface="+mn-ea"/>
              <a:ea typeface="+mn-ea"/>
              <a:cs typeface="+mn-cs"/>
            </a:rPr>
            <a:t>記入（</a:t>
          </a:r>
          <a:r>
            <a:rPr kumimoji="1" lang="ja-JP" altLang="ja-JP" sz="1200">
              <a:solidFill>
                <a:schemeClr val="dk1"/>
              </a:solidFill>
              <a:effectLst/>
              <a:latin typeface="+mn-ea"/>
              <a:ea typeface="+mn-ea"/>
              <a:cs typeface="+mn-cs"/>
            </a:rPr>
            <a:t>入力</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すること。数値は整数とし、１０円未満は切り捨てること。</a:t>
          </a:r>
          <a:endParaRPr kumimoji="1" lang="en-US" altLang="ja-JP" sz="1200">
            <a:solidFill>
              <a:schemeClr val="dk1"/>
            </a:solidFill>
            <a:effectLst/>
            <a:latin typeface="+mn-ea"/>
            <a:ea typeface="+mn-ea"/>
            <a:cs typeface="+mn-cs"/>
          </a:endParaRPr>
        </a:p>
        <a:p>
          <a:pPr>
            <a:lnSpc>
              <a:spcPct val="150000"/>
            </a:lnSpc>
          </a:pP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あ</a:t>
          </a:r>
          <a:r>
            <a:rPr kumimoji="1" lang="en-US"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欄の数値が、Ｙ欄の数値に稼働日数である２１０を乗じて得た数となっているか確認すること。</a:t>
          </a:r>
          <a:endParaRPr kumimoji="1" lang="en-US" altLang="ja-JP" sz="1200">
            <a:solidFill>
              <a:schemeClr val="dk1"/>
            </a:solidFill>
            <a:effectLst/>
            <a:latin typeface="+mn-ea"/>
            <a:ea typeface="+mn-ea"/>
            <a:cs typeface="+mn-cs"/>
          </a:endParaRPr>
        </a:p>
        <a:p>
          <a:pPr>
            <a:lnSpc>
              <a:spcPct val="150000"/>
            </a:lnSpc>
          </a:pPr>
          <a:r>
            <a:rPr kumimoji="1" lang="ja-JP" altLang="en-US" sz="1200">
              <a:latin typeface="+mn-ea"/>
              <a:ea typeface="+mn-ea"/>
            </a:rPr>
            <a:t>・Ｙ欄の数値が、「香川県最低賃金（令和６年１０月２日～）」</a:t>
          </a:r>
          <a:r>
            <a:rPr kumimoji="1" lang="en-US" altLang="ja-JP" sz="1200">
              <a:latin typeface="+mn-ea"/>
              <a:ea typeface="+mn-ea"/>
            </a:rPr>
            <a:t>×</a:t>
          </a:r>
          <a:r>
            <a:rPr kumimoji="1" lang="ja-JP" altLang="en-US" sz="1200">
              <a:latin typeface="+mn-ea"/>
              <a:ea typeface="+mn-ea"/>
            </a:rPr>
            <a:t>８時間（運行時間６時間＋点検等時間２時間）を下回らないこと。</a:t>
          </a:r>
          <a:endParaRPr kumimoji="1" lang="en-US" altLang="ja-JP" sz="1200">
            <a:latin typeface="+mn-ea"/>
            <a:ea typeface="+mn-ea"/>
          </a:endParaRPr>
        </a:p>
      </xdr:txBody>
    </xdr:sp>
    <xdr:clientData/>
  </xdr:twoCellAnchor>
  <xdr:twoCellAnchor>
    <xdr:from>
      <xdr:col>1</xdr:col>
      <xdr:colOff>7620</xdr:colOff>
      <xdr:row>121</xdr:row>
      <xdr:rowOff>38100</xdr:rowOff>
    </xdr:from>
    <xdr:to>
      <xdr:col>47</xdr:col>
      <xdr:colOff>160020</xdr:colOff>
      <xdr:row>127</xdr:row>
      <xdr:rowOff>129540</xdr:rowOff>
    </xdr:to>
    <xdr:sp macro="" textlink="">
      <xdr:nvSpPr>
        <xdr:cNvPr id="21" name="テキスト ボックス 20">
          <a:extLst>
            <a:ext uri="{FF2B5EF4-FFF2-40B4-BE49-F238E27FC236}">
              <a16:creationId xmlns:a16="http://schemas.microsoft.com/office/drawing/2014/main" id="{DC1AF6AC-1D13-4A71-B649-E9C4AE5F6834}"/>
            </a:ext>
          </a:extLst>
        </xdr:cNvPr>
        <xdr:cNvSpPr txBox="1"/>
      </xdr:nvSpPr>
      <xdr:spPr>
        <a:xfrm>
          <a:off x="198120" y="42687240"/>
          <a:ext cx="11384280" cy="2377440"/>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pPr algn="l">
            <a:lnSpc>
              <a:spcPct val="150000"/>
            </a:lnSpc>
          </a:pPr>
          <a:r>
            <a:rPr kumimoji="1" lang="ja-JP" altLang="en-US" sz="1200">
              <a:latin typeface="+mn-ea"/>
              <a:ea typeface="+mn-ea"/>
            </a:rPr>
            <a:t>ー 記入上の注意 ー</a:t>
          </a:r>
        </a:p>
        <a:p>
          <a:pPr marL="0" marR="0" lvl="0" indent="0" algn="l" defTabSz="914400" eaLnBrk="1" fontAlgn="auto" latinLnBrk="0" hangingPunct="1">
            <a:lnSpc>
              <a:spcPct val="150000"/>
            </a:lnSpc>
            <a:spcBef>
              <a:spcPts val="0"/>
            </a:spcBef>
            <a:spcAft>
              <a:spcPts val="0"/>
            </a:spcAft>
            <a:buClrTx/>
            <a:buSzTx/>
            <a:buFontTx/>
            <a:buNone/>
            <a:tabLst/>
            <a:defRPr/>
          </a:pPr>
          <a:r>
            <a:rPr kumimoji="1" lang="ja-JP" altLang="en-US" sz="1200">
              <a:latin typeface="+mn-ea"/>
              <a:ea typeface="+mn-ea"/>
            </a:rPr>
            <a:t>次の事項を確認すること。 </a:t>
          </a:r>
          <a:endParaRPr kumimoji="1" lang="en-US" altLang="ja-JP" sz="1200">
            <a:latin typeface="+mn-ea"/>
            <a:ea typeface="+mn-ea"/>
          </a:endParaRPr>
        </a:p>
        <a:p>
          <a:pPr marL="0" marR="0" lvl="0" indent="0" algn="l" defTabSz="914400" eaLnBrk="1" fontAlgn="auto" latinLnBrk="0" hangingPunct="1">
            <a:lnSpc>
              <a:spcPct val="150000"/>
            </a:lnSpc>
            <a:spcBef>
              <a:spcPts val="0"/>
            </a:spcBef>
            <a:spcAft>
              <a:spcPts val="0"/>
            </a:spcAft>
            <a:buClrTx/>
            <a:buSzTx/>
            <a:buFontTx/>
            <a:buNone/>
            <a:tabLst/>
            <a:defRPr/>
          </a:pPr>
          <a:r>
            <a:rPr kumimoji="1" lang="ja-JP" altLang="en-US" sz="1200">
              <a:latin typeface="+mn-ea"/>
              <a:ea typeface="+mn-ea"/>
            </a:rPr>
            <a:t>・</a:t>
          </a:r>
          <a:r>
            <a:rPr kumimoji="1" lang="en-US" altLang="ja-JP" sz="1200">
              <a:latin typeface="+mn-ea"/>
              <a:ea typeface="+mn-ea"/>
            </a:rPr>
            <a:t>【</a:t>
          </a:r>
          <a:r>
            <a:rPr kumimoji="1" lang="ja-JP" altLang="en-US" sz="1200">
              <a:latin typeface="+mn-ea"/>
              <a:ea typeface="+mn-ea"/>
            </a:rPr>
            <a:t>あ</a:t>
          </a:r>
          <a:r>
            <a:rPr kumimoji="1" lang="en-US" altLang="ja-JP" sz="1200">
              <a:latin typeface="+mn-ea"/>
              <a:ea typeface="+mn-ea"/>
            </a:rPr>
            <a:t>】</a:t>
          </a:r>
          <a:r>
            <a:rPr kumimoji="1" lang="ja-JP" altLang="en-US" sz="1200">
              <a:latin typeface="+mn-ea"/>
              <a:ea typeface="+mn-ea"/>
            </a:rPr>
            <a:t>欄の数値が、上記「</a:t>
          </a:r>
          <a:r>
            <a:rPr kumimoji="1" lang="en-US" altLang="ja-JP" sz="1200">
              <a:latin typeface="+mn-ea"/>
              <a:ea typeface="+mn-ea"/>
            </a:rPr>
            <a:t>Ⅰ</a:t>
          </a:r>
          <a:r>
            <a:rPr kumimoji="1" lang="ja-JP" altLang="en-US" sz="1200">
              <a:latin typeface="+mn-ea"/>
              <a:ea typeface="+mn-ea"/>
            </a:rPr>
            <a:t>　発注者所有の車両によるルート（④上西ルート）」で算出した</a:t>
          </a:r>
          <a:r>
            <a:rPr kumimoji="1" lang="en-US" altLang="ja-JP" sz="1200">
              <a:latin typeface="+mn-ea"/>
              <a:ea typeface="+mn-ea"/>
            </a:rPr>
            <a:t>【</a:t>
          </a:r>
          <a:r>
            <a:rPr kumimoji="1" lang="ja-JP" altLang="en-US" sz="1200">
              <a:latin typeface="+mn-ea"/>
              <a:ea typeface="+mn-ea"/>
            </a:rPr>
            <a:t>あ</a:t>
          </a:r>
          <a:r>
            <a:rPr kumimoji="1" lang="en-US" altLang="ja-JP" sz="1200">
              <a:latin typeface="+mn-ea"/>
              <a:ea typeface="+mn-ea"/>
            </a:rPr>
            <a:t>】</a:t>
          </a:r>
          <a:r>
            <a:rPr kumimoji="1" lang="ja-JP" altLang="en-US" sz="1200">
              <a:latin typeface="+mn-ea"/>
              <a:ea typeface="+mn-ea"/>
            </a:rPr>
            <a:t>の数値と合致すること。</a:t>
          </a:r>
          <a:endParaRPr kumimoji="1" lang="en-US" altLang="ja-JP" sz="1200">
            <a:latin typeface="+mn-ea"/>
            <a:ea typeface="+mn-ea"/>
          </a:endParaRPr>
        </a:p>
        <a:p>
          <a:pPr marL="0" marR="0" lvl="0" indent="0" algn="l" defTabSz="914400" eaLnBrk="1" fontAlgn="auto" latinLnBrk="0" hangingPunct="1">
            <a:lnSpc>
              <a:spcPct val="150000"/>
            </a:lnSpc>
            <a:spcBef>
              <a:spcPts val="0"/>
            </a:spcBef>
            <a:spcAft>
              <a:spcPts val="0"/>
            </a:spcAft>
            <a:buClrTx/>
            <a:buSzTx/>
            <a:buFontTx/>
            <a:buNone/>
            <a:tabLst/>
            <a:defRPr/>
          </a:pPr>
          <a:r>
            <a:rPr kumimoji="1" lang="ja-JP" altLang="en-US" sz="1200">
              <a:latin typeface="+mn-ea"/>
              <a:ea typeface="+mn-ea"/>
            </a:rPr>
            <a:t>・</a:t>
          </a:r>
          <a:r>
            <a:rPr kumimoji="1" lang="en-US" altLang="ja-JP" sz="1200">
              <a:latin typeface="+mn-ea"/>
              <a:ea typeface="+mn-ea"/>
            </a:rPr>
            <a:t>【</a:t>
          </a:r>
          <a:r>
            <a:rPr kumimoji="1" lang="ja-JP" altLang="en-US" sz="1200">
              <a:latin typeface="+mn-ea"/>
              <a:ea typeface="+mn-ea"/>
            </a:rPr>
            <a:t>い</a:t>
          </a:r>
          <a:r>
            <a:rPr kumimoji="1" lang="en-US" altLang="ja-JP" sz="1200">
              <a:latin typeface="+mn-ea"/>
              <a:ea typeface="+mn-ea"/>
            </a:rPr>
            <a:t>】</a:t>
          </a:r>
          <a:r>
            <a:rPr kumimoji="1" lang="ja-JP" altLang="en-US" sz="1200">
              <a:latin typeface="+mn-ea"/>
              <a:ea typeface="+mn-ea"/>
            </a:rPr>
            <a:t>欄の数値が、上記「</a:t>
          </a:r>
          <a:r>
            <a:rPr kumimoji="1" lang="en-US" altLang="ja-JP" sz="1200">
              <a:latin typeface="+mn-ea"/>
              <a:ea typeface="+mn-ea"/>
            </a:rPr>
            <a:t>Ⅱ</a:t>
          </a:r>
          <a:r>
            <a:rPr kumimoji="1" lang="ja-JP" altLang="en-US" sz="1200">
              <a:latin typeface="+mn-ea"/>
              <a:ea typeface="+mn-ea"/>
            </a:rPr>
            <a:t>　受注者所有の車両によるルート（①安原Ａルート、②安原Ｂルート・⑤こども園ルート、③塩江ルート）」の「オ　年間運賃額」の表中で算出した</a:t>
          </a:r>
          <a:r>
            <a:rPr kumimoji="1" lang="en-US" altLang="ja-JP" sz="1200">
              <a:latin typeface="+mn-ea"/>
              <a:ea typeface="+mn-ea"/>
            </a:rPr>
            <a:t>【</a:t>
          </a:r>
          <a:r>
            <a:rPr kumimoji="1" lang="ja-JP" altLang="en-US" sz="1200">
              <a:latin typeface="+mn-ea"/>
              <a:ea typeface="+mn-ea"/>
            </a:rPr>
            <a:t>い</a:t>
          </a:r>
          <a:r>
            <a:rPr kumimoji="1" lang="en-US" altLang="ja-JP" sz="1200">
              <a:latin typeface="+mn-ea"/>
              <a:ea typeface="+mn-ea"/>
            </a:rPr>
            <a:t>】</a:t>
          </a:r>
          <a:r>
            <a:rPr kumimoji="1" lang="ja-JP" altLang="en-US" sz="1200">
              <a:latin typeface="+mn-ea"/>
              <a:ea typeface="+mn-ea"/>
            </a:rPr>
            <a:t>の数値と、それぞれ合致すること。</a:t>
          </a:r>
        </a:p>
        <a:p>
          <a:pPr marL="0" marR="0" lvl="0" indent="0" algn="l" defTabSz="914400" eaLnBrk="1" fontAlgn="auto" latinLnBrk="0" hangingPunct="1">
            <a:lnSpc>
              <a:spcPct val="150000"/>
            </a:lnSpc>
            <a:spcBef>
              <a:spcPts val="0"/>
            </a:spcBef>
            <a:spcAft>
              <a:spcPts val="0"/>
            </a:spcAft>
            <a:buClrTx/>
            <a:buSzTx/>
            <a:buFontTx/>
            <a:buNone/>
            <a:tabLst/>
            <a:defRPr/>
          </a:pPr>
          <a:r>
            <a:rPr kumimoji="1" lang="ja-JP" altLang="en-US" sz="1200">
              <a:latin typeface="+mn-ea"/>
              <a:ea typeface="+mn-ea"/>
            </a:rPr>
            <a:t>・</a:t>
          </a:r>
          <a:r>
            <a:rPr kumimoji="1" lang="en-US" altLang="ja-JP" sz="1200">
              <a:latin typeface="+mn-ea"/>
              <a:ea typeface="+mn-ea"/>
            </a:rPr>
            <a:t>【</a:t>
          </a:r>
          <a:r>
            <a:rPr kumimoji="1" lang="ja-JP" altLang="en-US" sz="1200">
              <a:latin typeface="+mn-ea"/>
              <a:ea typeface="+mn-ea"/>
            </a:rPr>
            <a:t>う</a:t>
          </a:r>
          <a:r>
            <a:rPr kumimoji="1" lang="en-US" altLang="ja-JP" sz="1200">
              <a:latin typeface="+mn-ea"/>
              <a:ea typeface="+mn-ea"/>
            </a:rPr>
            <a:t>】</a:t>
          </a:r>
          <a:r>
            <a:rPr kumimoji="1" lang="ja-JP" altLang="en-US" sz="1200">
              <a:latin typeface="+mn-ea"/>
              <a:ea typeface="+mn-ea"/>
            </a:rPr>
            <a:t>欄及び</a:t>
          </a:r>
          <a:r>
            <a:rPr kumimoji="1" lang="en-US" altLang="ja-JP" sz="1200">
              <a:latin typeface="+mn-ea"/>
              <a:ea typeface="+mn-ea"/>
            </a:rPr>
            <a:t>【</a:t>
          </a:r>
          <a:r>
            <a:rPr kumimoji="1" lang="ja-JP" altLang="en-US" sz="1200">
              <a:latin typeface="+mn-ea"/>
              <a:ea typeface="+mn-ea"/>
            </a:rPr>
            <a:t>え</a:t>
          </a:r>
          <a:r>
            <a:rPr kumimoji="1" lang="en-US" altLang="ja-JP" sz="1200">
              <a:latin typeface="+mn-ea"/>
              <a:ea typeface="+mn-ea"/>
            </a:rPr>
            <a:t>】</a:t>
          </a:r>
          <a:r>
            <a:rPr kumimoji="1" lang="ja-JP" altLang="en-US" sz="1200">
              <a:latin typeface="+mn-ea"/>
              <a:ea typeface="+mn-ea"/>
            </a:rPr>
            <a:t>欄の数値は、</a:t>
          </a:r>
          <a:r>
            <a:rPr kumimoji="1" lang="en-US" altLang="ja-JP" sz="1200">
              <a:latin typeface="+mn-ea"/>
              <a:ea typeface="+mn-ea"/>
            </a:rPr>
            <a:t>【</a:t>
          </a:r>
          <a:r>
            <a:rPr kumimoji="1" lang="ja-JP" altLang="en-US" sz="1200">
              <a:latin typeface="+mn-ea"/>
              <a:ea typeface="+mn-ea"/>
            </a:rPr>
            <a:t>あ</a:t>
          </a:r>
          <a:r>
            <a:rPr kumimoji="1" lang="en-US" altLang="ja-JP" sz="1200">
              <a:latin typeface="+mn-ea"/>
              <a:ea typeface="+mn-ea"/>
            </a:rPr>
            <a:t>】</a:t>
          </a:r>
          <a:r>
            <a:rPr kumimoji="1" lang="ja-JP" altLang="en-US" sz="1200">
              <a:latin typeface="+mn-ea"/>
              <a:ea typeface="+mn-ea"/>
            </a:rPr>
            <a:t>欄及び</a:t>
          </a:r>
          <a:r>
            <a:rPr kumimoji="1" lang="en-US" altLang="ja-JP" sz="1200">
              <a:latin typeface="+mn-ea"/>
              <a:ea typeface="+mn-ea"/>
            </a:rPr>
            <a:t>【</a:t>
          </a:r>
          <a:r>
            <a:rPr kumimoji="1" lang="ja-JP" altLang="en-US" sz="1200">
              <a:latin typeface="+mn-ea"/>
              <a:ea typeface="+mn-ea"/>
            </a:rPr>
            <a:t>い</a:t>
          </a:r>
          <a:r>
            <a:rPr kumimoji="1" lang="en-US" altLang="ja-JP" sz="1200">
              <a:latin typeface="+mn-ea"/>
              <a:ea typeface="+mn-ea"/>
            </a:rPr>
            <a:t>】</a:t>
          </a:r>
          <a:r>
            <a:rPr kumimoji="1" lang="ja-JP" altLang="en-US" sz="1200">
              <a:latin typeface="+mn-ea"/>
              <a:ea typeface="+mn-ea"/>
            </a:rPr>
            <a:t>欄の数値にそれぞれ５を乗じて得た数値となっていること。</a:t>
          </a:r>
          <a:endParaRPr kumimoji="1" lang="en-US" altLang="ja-JP" sz="1200">
            <a:latin typeface="+mn-ea"/>
            <a:ea typeface="+mn-ea"/>
          </a:endParaRPr>
        </a:p>
        <a:p>
          <a:pPr marL="0" marR="0" lvl="0" indent="0" algn="l" defTabSz="914400" eaLnBrk="1" fontAlgn="auto" latinLnBrk="0" hangingPunct="1">
            <a:lnSpc>
              <a:spcPct val="150000"/>
            </a:lnSpc>
            <a:spcBef>
              <a:spcPts val="0"/>
            </a:spcBef>
            <a:spcAft>
              <a:spcPts val="0"/>
            </a:spcAft>
            <a:buClrTx/>
            <a:buSzTx/>
            <a:buFontTx/>
            <a:buNone/>
            <a:tabLst/>
            <a:defRPr/>
          </a:pPr>
          <a:r>
            <a:rPr kumimoji="1" lang="ja-JP" altLang="en-US" sz="1200">
              <a:latin typeface="+mn-ea"/>
              <a:ea typeface="+mn-ea"/>
            </a:rPr>
            <a:t>・</a:t>
          </a:r>
          <a:r>
            <a:rPr kumimoji="1" lang="en-US" altLang="ja-JP" sz="1200">
              <a:latin typeface="+mn-ea"/>
              <a:ea typeface="+mn-ea"/>
            </a:rPr>
            <a:t>【</a:t>
          </a:r>
          <a:r>
            <a:rPr kumimoji="1" lang="ja-JP" altLang="en-US" sz="1200">
              <a:latin typeface="+mn-ea"/>
              <a:ea typeface="+mn-ea"/>
            </a:rPr>
            <a:t>お</a:t>
          </a:r>
          <a:r>
            <a:rPr kumimoji="1" lang="en-US" altLang="ja-JP" sz="1200">
              <a:latin typeface="+mn-ea"/>
              <a:ea typeface="+mn-ea"/>
            </a:rPr>
            <a:t>】</a:t>
          </a:r>
          <a:r>
            <a:rPr kumimoji="1" lang="ja-JP" altLang="en-US" sz="1200">
              <a:latin typeface="+mn-ea"/>
              <a:ea typeface="+mn-ea"/>
            </a:rPr>
            <a:t>欄の数値は、</a:t>
          </a:r>
          <a:r>
            <a:rPr kumimoji="1" lang="en-US" altLang="ja-JP" sz="1200">
              <a:latin typeface="+mn-ea"/>
              <a:ea typeface="+mn-ea"/>
            </a:rPr>
            <a:t>【</a:t>
          </a:r>
          <a:r>
            <a:rPr kumimoji="1" lang="ja-JP" altLang="en-US" sz="1200">
              <a:latin typeface="+mn-ea"/>
              <a:ea typeface="+mn-ea"/>
            </a:rPr>
            <a:t>う</a:t>
          </a:r>
          <a:r>
            <a:rPr kumimoji="1" lang="en-US" altLang="ja-JP" sz="1200">
              <a:latin typeface="+mn-ea"/>
              <a:ea typeface="+mn-ea"/>
            </a:rPr>
            <a:t>】</a:t>
          </a:r>
          <a:r>
            <a:rPr kumimoji="1" lang="ja-JP" altLang="en-US" sz="1200">
              <a:latin typeface="+mn-ea"/>
              <a:ea typeface="+mn-ea"/>
            </a:rPr>
            <a:t>欄の数値と</a:t>
          </a:r>
          <a:r>
            <a:rPr kumimoji="1" lang="en-US" altLang="ja-JP" sz="1200">
              <a:latin typeface="+mn-ea"/>
              <a:ea typeface="+mn-ea"/>
            </a:rPr>
            <a:t>【</a:t>
          </a:r>
          <a:r>
            <a:rPr kumimoji="1" lang="ja-JP" altLang="en-US" sz="1200">
              <a:latin typeface="+mn-ea"/>
              <a:ea typeface="+mn-ea"/>
            </a:rPr>
            <a:t>え</a:t>
          </a:r>
          <a:r>
            <a:rPr kumimoji="1" lang="en-US" altLang="ja-JP" sz="1200">
              <a:latin typeface="+mn-ea"/>
              <a:ea typeface="+mn-ea"/>
            </a:rPr>
            <a:t>】</a:t>
          </a:r>
          <a:r>
            <a:rPr kumimoji="1" lang="ja-JP" altLang="en-US" sz="1200">
              <a:latin typeface="+mn-ea"/>
              <a:ea typeface="+mn-ea"/>
            </a:rPr>
            <a:t>欄の数値の合計値となっており、「参考：委託料上限額（税抜き）」欄の数値を超えていないこと。</a:t>
          </a:r>
          <a:endParaRPr kumimoji="1" lang="en-US" altLang="ja-JP" sz="1200">
            <a:latin typeface="+mn-ea"/>
            <a:ea typeface="+mn-ea"/>
          </a:endParaRPr>
        </a:p>
        <a:p>
          <a:pPr marL="0" marR="0" lvl="0" indent="0" algn="l" defTabSz="914400" eaLnBrk="1" fontAlgn="auto" latinLnBrk="0" hangingPunct="1">
            <a:lnSpc>
              <a:spcPct val="150000"/>
            </a:lnSpc>
            <a:spcBef>
              <a:spcPts val="0"/>
            </a:spcBef>
            <a:spcAft>
              <a:spcPts val="0"/>
            </a:spcAft>
            <a:buClrTx/>
            <a:buSzTx/>
            <a:buFontTx/>
            <a:buNone/>
            <a:tabLst/>
            <a:defRPr/>
          </a:pPr>
          <a:endParaRPr kumimoji="1" lang="en-US" altLang="ja-JP" sz="12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144780</xdr:colOff>
      <xdr:row>17</xdr:row>
      <xdr:rowOff>7620</xdr:rowOff>
    </xdr:from>
    <xdr:to>
      <xdr:col>8</xdr:col>
      <xdr:colOff>198120</xdr:colOff>
      <xdr:row>18</xdr:row>
      <xdr:rowOff>60960</xdr:rowOff>
    </xdr:to>
    <xdr:sp macro="" textlink="">
      <xdr:nvSpPr>
        <xdr:cNvPr id="2" name="矢印: 右 1">
          <a:extLst>
            <a:ext uri="{FF2B5EF4-FFF2-40B4-BE49-F238E27FC236}">
              <a16:creationId xmlns:a16="http://schemas.microsoft.com/office/drawing/2014/main" id="{2C049353-F162-4531-0A06-E005048F3869}"/>
            </a:ext>
          </a:extLst>
        </xdr:cNvPr>
        <xdr:cNvSpPr/>
      </xdr:nvSpPr>
      <xdr:spPr>
        <a:xfrm>
          <a:off x="2316480" y="3840480"/>
          <a:ext cx="312420" cy="44196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76200</xdr:colOff>
      <xdr:row>17</xdr:row>
      <xdr:rowOff>7620</xdr:rowOff>
    </xdr:from>
    <xdr:to>
      <xdr:col>13</xdr:col>
      <xdr:colOff>175260</xdr:colOff>
      <xdr:row>18</xdr:row>
      <xdr:rowOff>60960</xdr:rowOff>
    </xdr:to>
    <xdr:sp macro="" textlink="">
      <xdr:nvSpPr>
        <xdr:cNvPr id="3" name="乗算記号 2">
          <a:extLst>
            <a:ext uri="{FF2B5EF4-FFF2-40B4-BE49-F238E27FC236}">
              <a16:creationId xmlns:a16="http://schemas.microsoft.com/office/drawing/2014/main" id="{D0A3B184-685B-1801-89AE-DF40CF1A3019}"/>
            </a:ext>
          </a:extLst>
        </xdr:cNvPr>
        <xdr:cNvSpPr/>
      </xdr:nvSpPr>
      <xdr:spPr>
        <a:xfrm>
          <a:off x="3840480" y="3840480"/>
          <a:ext cx="358140" cy="441960"/>
        </a:xfrm>
        <a:prstGeom prst="mathMultiply">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83820</xdr:colOff>
      <xdr:row>17</xdr:row>
      <xdr:rowOff>7620</xdr:rowOff>
    </xdr:from>
    <xdr:to>
      <xdr:col>21</xdr:col>
      <xdr:colOff>243840</xdr:colOff>
      <xdr:row>17</xdr:row>
      <xdr:rowOff>350520</xdr:rowOff>
    </xdr:to>
    <xdr:sp macro="" textlink="">
      <xdr:nvSpPr>
        <xdr:cNvPr id="5" name="次の値と等しい 4">
          <a:extLst>
            <a:ext uri="{FF2B5EF4-FFF2-40B4-BE49-F238E27FC236}">
              <a16:creationId xmlns:a16="http://schemas.microsoft.com/office/drawing/2014/main" id="{CF559911-6B07-C50F-C639-6B14EFF87560}"/>
            </a:ext>
          </a:extLst>
        </xdr:cNvPr>
        <xdr:cNvSpPr/>
      </xdr:nvSpPr>
      <xdr:spPr>
        <a:xfrm>
          <a:off x="5920740" y="3840480"/>
          <a:ext cx="419100" cy="342900"/>
        </a:xfrm>
        <a:prstGeom prst="mathEqual">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182880</xdr:colOff>
      <xdr:row>16</xdr:row>
      <xdr:rowOff>289560</xdr:rowOff>
    </xdr:from>
    <xdr:to>
      <xdr:col>30</xdr:col>
      <xdr:colOff>236220</xdr:colOff>
      <xdr:row>18</xdr:row>
      <xdr:rowOff>30480</xdr:rowOff>
    </xdr:to>
    <xdr:sp macro="" textlink="">
      <xdr:nvSpPr>
        <xdr:cNvPr id="6" name="矢印: 右 5">
          <a:extLst>
            <a:ext uri="{FF2B5EF4-FFF2-40B4-BE49-F238E27FC236}">
              <a16:creationId xmlns:a16="http://schemas.microsoft.com/office/drawing/2014/main" id="{DEFF918B-6D4A-4F1C-974C-18B22B556F4B}"/>
            </a:ext>
          </a:extLst>
        </xdr:cNvPr>
        <xdr:cNvSpPr/>
      </xdr:nvSpPr>
      <xdr:spPr>
        <a:xfrm>
          <a:off x="8610600" y="3810000"/>
          <a:ext cx="312420" cy="44196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144780</xdr:colOff>
      <xdr:row>30</xdr:row>
      <xdr:rowOff>7620</xdr:rowOff>
    </xdr:from>
    <xdr:to>
      <xdr:col>8</xdr:col>
      <xdr:colOff>198120</xdr:colOff>
      <xdr:row>31</xdr:row>
      <xdr:rowOff>60960</xdr:rowOff>
    </xdr:to>
    <xdr:sp macro="" textlink="">
      <xdr:nvSpPr>
        <xdr:cNvPr id="7" name="矢印: 右 6">
          <a:extLst>
            <a:ext uri="{FF2B5EF4-FFF2-40B4-BE49-F238E27FC236}">
              <a16:creationId xmlns:a16="http://schemas.microsoft.com/office/drawing/2014/main" id="{6AEA67B2-C5B6-41B3-B15A-D9663DD2E423}"/>
            </a:ext>
          </a:extLst>
        </xdr:cNvPr>
        <xdr:cNvSpPr/>
      </xdr:nvSpPr>
      <xdr:spPr>
        <a:xfrm>
          <a:off x="2316480" y="3840480"/>
          <a:ext cx="312420" cy="44196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76200</xdr:colOff>
      <xdr:row>30</xdr:row>
      <xdr:rowOff>7620</xdr:rowOff>
    </xdr:from>
    <xdr:to>
      <xdr:col>13</xdr:col>
      <xdr:colOff>175260</xdr:colOff>
      <xdr:row>31</xdr:row>
      <xdr:rowOff>60960</xdr:rowOff>
    </xdr:to>
    <xdr:sp macro="" textlink="">
      <xdr:nvSpPr>
        <xdr:cNvPr id="8" name="乗算記号 7">
          <a:extLst>
            <a:ext uri="{FF2B5EF4-FFF2-40B4-BE49-F238E27FC236}">
              <a16:creationId xmlns:a16="http://schemas.microsoft.com/office/drawing/2014/main" id="{DF524C7C-4F67-437E-8CB4-189180825394}"/>
            </a:ext>
          </a:extLst>
        </xdr:cNvPr>
        <xdr:cNvSpPr/>
      </xdr:nvSpPr>
      <xdr:spPr>
        <a:xfrm>
          <a:off x="3840480" y="3840480"/>
          <a:ext cx="358140" cy="441960"/>
        </a:xfrm>
        <a:prstGeom prst="mathMultiply">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60960</xdr:colOff>
      <xdr:row>30</xdr:row>
      <xdr:rowOff>121920</xdr:rowOff>
    </xdr:from>
    <xdr:to>
      <xdr:col>21</xdr:col>
      <xdr:colOff>220980</xdr:colOff>
      <xdr:row>30</xdr:row>
      <xdr:rowOff>464820</xdr:rowOff>
    </xdr:to>
    <xdr:sp macro="" textlink="">
      <xdr:nvSpPr>
        <xdr:cNvPr id="9" name="次の値と等しい 8">
          <a:extLst>
            <a:ext uri="{FF2B5EF4-FFF2-40B4-BE49-F238E27FC236}">
              <a16:creationId xmlns:a16="http://schemas.microsoft.com/office/drawing/2014/main" id="{FD24EADF-4D65-460A-8A9E-6A7FC9D7232E}"/>
            </a:ext>
          </a:extLst>
        </xdr:cNvPr>
        <xdr:cNvSpPr/>
      </xdr:nvSpPr>
      <xdr:spPr>
        <a:xfrm>
          <a:off x="5897880" y="12100560"/>
          <a:ext cx="419100" cy="342900"/>
        </a:xfrm>
        <a:prstGeom prst="mathEqual">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213360</xdr:colOff>
      <xdr:row>29</xdr:row>
      <xdr:rowOff>381000</xdr:rowOff>
    </xdr:from>
    <xdr:to>
      <xdr:col>31</xdr:col>
      <xdr:colOff>7620</xdr:colOff>
      <xdr:row>31</xdr:row>
      <xdr:rowOff>121920</xdr:rowOff>
    </xdr:to>
    <xdr:sp macro="" textlink="">
      <xdr:nvSpPr>
        <xdr:cNvPr id="10" name="矢印: 右 9">
          <a:extLst>
            <a:ext uri="{FF2B5EF4-FFF2-40B4-BE49-F238E27FC236}">
              <a16:creationId xmlns:a16="http://schemas.microsoft.com/office/drawing/2014/main" id="{E5358509-7DB3-4802-AEAE-2E1DC8B2FB84}"/>
            </a:ext>
          </a:extLst>
        </xdr:cNvPr>
        <xdr:cNvSpPr/>
      </xdr:nvSpPr>
      <xdr:spPr>
        <a:xfrm>
          <a:off x="8641080" y="11940540"/>
          <a:ext cx="312420" cy="75438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144780</xdr:colOff>
      <xdr:row>43</xdr:row>
      <xdr:rowOff>7620</xdr:rowOff>
    </xdr:from>
    <xdr:to>
      <xdr:col>8</xdr:col>
      <xdr:colOff>198120</xdr:colOff>
      <xdr:row>44</xdr:row>
      <xdr:rowOff>60960</xdr:rowOff>
    </xdr:to>
    <xdr:sp macro="" textlink="">
      <xdr:nvSpPr>
        <xdr:cNvPr id="11" name="矢印: 右 10">
          <a:extLst>
            <a:ext uri="{FF2B5EF4-FFF2-40B4-BE49-F238E27FC236}">
              <a16:creationId xmlns:a16="http://schemas.microsoft.com/office/drawing/2014/main" id="{A80C035F-C924-4849-8C47-121DDD01C36D}"/>
            </a:ext>
          </a:extLst>
        </xdr:cNvPr>
        <xdr:cNvSpPr/>
      </xdr:nvSpPr>
      <xdr:spPr>
        <a:xfrm>
          <a:off x="2316480" y="4579620"/>
          <a:ext cx="312420" cy="43434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76200</xdr:colOff>
      <xdr:row>43</xdr:row>
      <xdr:rowOff>7620</xdr:rowOff>
    </xdr:from>
    <xdr:to>
      <xdr:col>13</xdr:col>
      <xdr:colOff>175260</xdr:colOff>
      <xdr:row>44</xdr:row>
      <xdr:rowOff>60960</xdr:rowOff>
    </xdr:to>
    <xdr:sp macro="" textlink="">
      <xdr:nvSpPr>
        <xdr:cNvPr id="12" name="乗算記号 11">
          <a:extLst>
            <a:ext uri="{FF2B5EF4-FFF2-40B4-BE49-F238E27FC236}">
              <a16:creationId xmlns:a16="http://schemas.microsoft.com/office/drawing/2014/main" id="{ADF30288-9D42-4170-9212-C1467E8604BC}"/>
            </a:ext>
          </a:extLst>
        </xdr:cNvPr>
        <xdr:cNvSpPr/>
      </xdr:nvSpPr>
      <xdr:spPr>
        <a:xfrm>
          <a:off x="3840480" y="4579620"/>
          <a:ext cx="358140" cy="434340"/>
        </a:xfrm>
        <a:prstGeom prst="mathMultiply">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83820</xdr:colOff>
      <xdr:row>43</xdr:row>
      <xdr:rowOff>7620</xdr:rowOff>
    </xdr:from>
    <xdr:to>
      <xdr:col>21</xdr:col>
      <xdr:colOff>243840</xdr:colOff>
      <xdr:row>43</xdr:row>
      <xdr:rowOff>350520</xdr:rowOff>
    </xdr:to>
    <xdr:sp macro="" textlink="">
      <xdr:nvSpPr>
        <xdr:cNvPr id="13" name="次の値と等しい 12">
          <a:extLst>
            <a:ext uri="{FF2B5EF4-FFF2-40B4-BE49-F238E27FC236}">
              <a16:creationId xmlns:a16="http://schemas.microsoft.com/office/drawing/2014/main" id="{BAAA38BE-6621-43DD-9928-527BD670F01D}"/>
            </a:ext>
          </a:extLst>
        </xdr:cNvPr>
        <xdr:cNvSpPr/>
      </xdr:nvSpPr>
      <xdr:spPr>
        <a:xfrm>
          <a:off x="5920740" y="4579620"/>
          <a:ext cx="419100" cy="342900"/>
        </a:xfrm>
        <a:prstGeom prst="mathEqual">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182880</xdr:colOff>
      <xdr:row>42</xdr:row>
      <xdr:rowOff>289560</xdr:rowOff>
    </xdr:from>
    <xdr:to>
      <xdr:col>30</xdr:col>
      <xdr:colOff>236220</xdr:colOff>
      <xdr:row>44</xdr:row>
      <xdr:rowOff>30480</xdr:rowOff>
    </xdr:to>
    <xdr:sp macro="" textlink="">
      <xdr:nvSpPr>
        <xdr:cNvPr id="14" name="矢印: 右 13">
          <a:extLst>
            <a:ext uri="{FF2B5EF4-FFF2-40B4-BE49-F238E27FC236}">
              <a16:creationId xmlns:a16="http://schemas.microsoft.com/office/drawing/2014/main" id="{7406513D-0841-4F5E-97C5-670CA8987948}"/>
            </a:ext>
          </a:extLst>
        </xdr:cNvPr>
        <xdr:cNvSpPr/>
      </xdr:nvSpPr>
      <xdr:spPr>
        <a:xfrm>
          <a:off x="8610600" y="4480560"/>
          <a:ext cx="312420" cy="50292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L138"/>
  <sheetViews>
    <sheetView tabSelected="1" view="pageBreakPreview" zoomScaleNormal="100" zoomScaleSheetLayoutView="100" workbookViewId="0">
      <selection activeCell="AD120" sqref="AD120:AQ120"/>
    </sheetView>
  </sheetViews>
  <sheetFormatPr defaultColWidth="2.44140625" defaultRowHeight="14.1" customHeight="1" x14ac:dyDescent="0.2"/>
  <cols>
    <col min="1" max="15" width="2.77734375" style="2" customWidth="1"/>
    <col min="16" max="16" width="14.109375" style="2" customWidth="1"/>
    <col min="17" max="17" width="4.33203125" style="2" customWidth="1"/>
    <col min="18" max="18" width="2.77734375" style="2" customWidth="1"/>
    <col min="19" max="19" width="3.33203125" style="2" customWidth="1"/>
    <col min="20" max="20" width="3.6640625" style="2" customWidth="1"/>
    <col min="21" max="21" width="4" style="2" customWidth="1"/>
    <col min="22" max="22" width="2.77734375" style="2" customWidth="1"/>
    <col min="23" max="23" width="12.109375" style="2" customWidth="1"/>
    <col min="24" max="27" width="2.77734375" style="2" customWidth="1"/>
    <col min="28" max="28" width="12.5546875" style="2" customWidth="1"/>
    <col min="29" max="38" width="2.77734375" style="2" customWidth="1"/>
    <col min="39" max="39" width="4.6640625" style="2" customWidth="1"/>
    <col min="40" max="44" width="2.77734375" style="2" customWidth="1"/>
    <col min="45" max="45" width="4.21875" style="2" customWidth="1"/>
    <col min="46" max="46" width="2.77734375" style="2" customWidth="1"/>
    <col min="47" max="47" width="3.88671875" style="2" customWidth="1"/>
    <col min="48" max="64" width="2.77734375" style="2" customWidth="1"/>
    <col min="65" max="16384" width="2.44140625" style="2"/>
  </cols>
  <sheetData>
    <row r="1" spans="1:64" ht="32.4" customHeight="1" x14ac:dyDescent="0.2">
      <c r="B1" s="273" t="s">
        <v>149</v>
      </c>
      <c r="C1" s="273"/>
      <c r="D1" s="273"/>
      <c r="E1" s="273"/>
      <c r="F1" s="273"/>
      <c r="G1" s="273"/>
      <c r="H1" s="273"/>
    </row>
    <row r="2" spans="1:64" ht="49.2" customHeight="1" x14ac:dyDescent="0.2">
      <c r="A2" s="8"/>
      <c r="B2" s="249" t="s">
        <v>102</v>
      </c>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8"/>
      <c r="AZ2" s="8"/>
      <c r="BA2" s="8"/>
      <c r="BB2" s="8"/>
      <c r="BC2" s="8"/>
      <c r="BD2" s="8"/>
      <c r="BE2" s="8"/>
      <c r="BF2" s="8"/>
      <c r="BG2" s="8"/>
      <c r="BH2" s="8"/>
      <c r="BI2" s="8"/>
      <c r="BJ2" s="8"/>
      <c r="BK2" s="8"/>
      <c r="BL2" s="8"/>
    </row>
    <row r="3" spans="1:64" ht="24" customHeight="1" thickBot="1" x14ac:dyDescent="0.25">
      <c r="A3" s="8"/>
      <c r="B3" s="9"/>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row>
    <row r="4" spans="1:64" ht="42" customHeight="1" thickBot="1" x14ac:dyDescent="0.25">
      <c r="A4" s="8"/>
      <c r="B4" s="9"/>
      <c r="C4" s="267" t="s">
        <v>181</v>
      </c>
      <c r="D4" s="268"/>
      <c r="E4" s="268"/>
      <c r="F4" s="268"/>
      <c r="G4" s="268"/>
      <c r="H4" s="268"/>
      <c r="I4" s="268"/>
      <c r="J4" s="268"/>
      <c r="K4" s="268"/>
      <c r="L4" s="268"/>
      <c r="M4" s="268"/>
      <c r="N4" s="268"/>
      <c r="O4" s="268"/>
      <c r="P4" s="268"/>
      <c r="Q4" s="268"/>
      <c r="R4" s="268"/>
      <c r="S4" s="268"/>
      <c r="T4" s="268"/>
      <c r="U4" s="268"/>
      <c r="V4" s="268"/>
      <c r="W4" s="269"/>
      <c r="X4" s="8"/>
      <c r="Y4" s="8"/>
      <c r="Z4" s="8"/>
      <c r="AA4" s="8"/>
      <c r="AB4" s="284" t="s">
        <v>101</v>
      </c>
      <c r="AC4" s="285"/>
      <c r="AD4" s="285"/>
      <c r="AE4" s="285"/>
      <c r="AF4" s="285"/>
      <c r="AG4" s="281"/>
      <c r="AH4" s="282"/>
      <c r="AI4" s="282"/>
      <c r="AJ4" s="282"/>
      <c r="AK4" s="282"/>
      <c r="AL4" s="282"/>
      <c r="AM4" s="282"/>
      <c r="AN4" s="282"/>
      <c r="AO4" s="282"/>
      <c r="AP4" s="282"/>
      <c r="AQ4" s="282"/>
      <c r="AR4" s="282"/>
      <c r="AS4" s="282"/>
      <c r="AT4" s="282"/>
      <c r="AU4" s="282"/>
      <c r="AV4" s="282"/>
      <c r="AW4" s="283"/>
      <c r="AX4" s="8"/>
      <c r="AY4" s="8"/>
      <c r="AZ4" s="8"/>
      <c r="BA4" s="8"/>
      <c r="BB4" s="8"/>
      <c r="BC4" s="8"/>
      <c r="BD4" s="8"/>
      <c r="BE4" s="8"/>
      <c r="BF4" s="8"/>
      <c r="BG4" s="8"/>
      <c r="BH4" s="8"/>
      <c r="BI4" s="8"/>
      <c r="BJ4" s="8"/>
      <c r="BK4" s="8"/>
      <c r="BL4" s="8"/>
    </row>
    <row r="5" spans="1:64" ht="16.8" customHeight="1" x14ac:dyDescent="0.2">
      <c r="A5" s="8"/>
      <c r="B5" s="9"/>
      <c r="C5" s="270"/>
      <c r="D5" s="271"/>
      <c r="E5" s="271"/>
      <c r="F5" s="271"/>
      <c r="G5" s="271"/>
      <c r="H5" s="271"/>
      <c r="I5" s="271"/>
      <c r="J5" s="271"/>
      <c r="K5" s="271"/>
      <c r="L5" s="271"/>
      <c r="M5" s="271"/>
      <c r="N5" s="271"/>
      <c r="O5" s="271"/>
      <c r="P5" s="271"/>
      <c r="Q5" s="271"/>
      <c r="R5" s="271"/>
      <c r="S5" s="271"/>
      <c r="T5" s="271"/>
      <c r="U5" s="271"/>
      <c r="V5" s="271"/>
      <c r="W5" s="272"/>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row>
    <row r="6" spans="1:64" ht="16.8" customHeight="1" thickBot="1" x14ac:dyDescent="0.25">
      <c r="A6" s="8"/>
      <c r="B6" s="9"/>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row>
    <row r="7" spans="1:64" ht="36" customHeight="1" thickBot="1" x14ac:dyDescent="0.25">
      <c r="A7" s="291" t="s">
        <v>162</v>
      </c>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3"/>
      <c r="AS7" s="10"/>
      <c r="AT7" s="10"/>
      <c r="AU7" s="10"/>
      <c r="AV7" s="11"/>
      <c r="AW7" s="11"/>
      <c r="AX7" s="11"/>
      <c r="AY7" s="11"/>
      <c r="AZ7" s="11"/>
      <c r="BA7" s="11"/>
      <c r="BB7" s="11"/>
      <c r="BC7" s="11"/>
      <c r="BD7" s="11"/>
      <c r="BE7" s="11"/>
      <c r="BF7" s="11"/>
      <c r="BG7" s="11"/>
      <c r="BH7" s="11"/>
      <c r="BI7" s="11"/>
      <c r="BJ7" s="11"/>
      <c r="BK7" s="11"/>
      <c r="BL7" s="12"/>
    </row>
    <row r="8" spans="1:64" ht="23.4" customHeight="1" thickBot="1" x14ac:dyDescent="0.25">
      <c r="A8" s="6"/>
      <c r="B8" s="13"/>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2"/>
    </row>
    <row r="9" spans="1:64" ht="55.05" customHeight="1" thickBot="1" x14ac:dyDescent="0.25">
      <c r="A9" s="12"/>
      <c r="B9" s="290" t="s">
        <v>104</v>
      </c>
      <c r="C9" s="220"/>
      <c r="D9" s="220"/>
      <c r="E9" s="220"/>
      <c r="F9" s="220"/>
      <c r="G9" s="220"/>
      <c r="H9" s="220"/>
      <c r="I9" s="220"/>
      <c r="J9" s="220"/>
      <c r="K9" s="220"/>
      <c r="L9" s="220"/>
      <c r="M9" s="286" t="s">
        <v>103</v>
      </c>
      <c r="N9" s="287"/>
      <c r="O9" s="288"/>
      <c r="P9" s="289"/>
      <c r="Q9" s="14" t="s">
        <v>26</v>
      </c>
      <c r="R9" s="15"/>
      <c r="S9" s="16" t="s">
        <v>27</v>
      </c>
      <c r="T9" s="14"/>
      <c r="U9" s="14"/>
      <c r="V9" s="14"/>
      <c r="W9" s="17"/>
      <c r="X9" s="17" t="s">
        <v>7</v>
      </c>
      <c r="Y9" s="17"/>
      <c r="Z9" s="252" t="s">
        <v>130</v>
      </c>
      <c r="AA9" s="253"/>
      <c r="AB9" s="108">
        <f>O9*210</f>
        <v>0</v>
      </c>
      <c r="AC9" s="109"/>
      <c r="AD9" s="109"/>
      <c r="AE9" s="110"/>
      <c r="AF9" s="17"/>
      <c r="AG9" s="18" t="s">
        <v>28</v>
      </c>
      <c r="AH9" s="17"/>
      <c r="AI9" s="17"/>
      <c r="AJ9" s="17"/>
      <c r="AK9" s="17"/>
      <c r="AL9" s="17"/>
      <c r="AM9" s="17"/>
      <c r="AN9" s="17"/>
      <c r="AO9" s="17"/>
      <c r="AP9" s="17"/>
      <c r="AQ9" s="19"/>
      <c r="AR9" s="19"/>
      <c r="AS9" s="19"/>
      <c r="AT9" s="19"/>
      <c r="AU9" s="19"/>
      <c r="AV9" s="19"/>
      <c r="AW9" s="12"/>
    </row>
    <row r="10" spans="1:64" ht="25.8" customHeight="1" x14ac:dyDescent="0.2">
      <c r="A10" s="13"/>
      <c r="B10" s="13"/>
      <c r="C10" s="11"/>
      <c r="D10" s="11"/>
      <c r="E10" s="11"/>
      <c r="F10" s="11"/>
      <c r="G10" s="11"/>
      <c r="H10" s="11"/>
      <c r="I10" s="11"/>
      <c r="J10" s="18"/>
      <c r="K10" s="18"/>
      <c r="L10" s="18"/>
      <c r="M10" s="20"/>
      <c r="N10" s="20"/>
      <c r="O10" s="20"/>
      <c r="P10" s="20"/>
      <c r="Q10" s="20"/>
      <c r="R10" s="20"/>
      <c r="S10" s="20"/>
      <c r="T10" s="20"/>
      <c r="U10" s="20"/>
      <c r="V10" s="11"/>
      <c r="W10" s="11"/>
      <c r="X10" s="12"/>
      <c r="Y10" s="13"/>
      <c r="Z10" s="11"/>
      <c r="AA10" s="11"/>
      <c r="AB10" s="11"/>
      <c r="AC10" s="19"/>
      <c r="AD10" s="19"/>
      <c r="AE10" s="19"/>
      <c r="AF10" s="19"/>
      <c r="AG10" s="19"/>
      <c r="AH10" s="19"/>
      <c r="AI10" s="21"/>
      <c r="AJ10" s="21"/>
      <c r="AK10" s="21"/>
      <c r="AL10" s="21"/>
      <c r="AM10" s="21"/>
      <c r="AN10" s="21"/>
      <c r="AO10" s="21"/>
      <c r="AP10" s="21"/>
      <c r="AQ10" s="21"/>
      <c r="AR10" s="21"/>
      <c r="AS10" s="21"/>
      <c r="AT10" s="21"/>
      <c r="AU10" s="19"/>
      <c r="AV10" s="18"/>
      <c r="AW10" s="19"/>
      <c r="AX10" s="19"/>
      <c r="AY10" s="19"/>
      <c r="AZ10" s="19"/>
      <c r="BA10" s="19"/>
      <c r="BB10" s="19"/>
      <c r="BC10" s="19"/>
      <c r="BD10" s="19"/>
      <c r="BE10" s="19"/>
      <c r="BF10" s="19"/>
      <c r="BG10" s="19"/>
      <c r="BH10" s="19"/>
      <c r="BI10" s="19"/>
      <c r="BJ10" s="19"/>
      <c r="BK10" s="19"/>
      <c r="BL10" s="12"/>
    </row>
    <row r="11" spans="1:64" ht="30.6" customHeight="1" x14ac:dyDescent="0.2">
      <c r="A11" s="13"/>
      <c r="B11" s="13"/>
      <c r="C11" s="11"/>
      <c r="D11" s="11"/>
      <c r="E11" s="11"/>
      <c r="F11" s="11"/>
      <c r="G11" s="11"/>
      <c r="H11" s="11"/>
      <c r="I11" s="11"/>
      <c r="J11" s="18"/>
      <c r="K11" s="18"/>
      <c r="L11" s="18"/>
      <c r="M11" s="20"/>
      <c r="N11" s="20"/>
      <c r="O11" s="20"/>
      <c r="P11" s="20"/>
      <c r="Q11" s="20"/>
      <c r="R11" s="20"/>
      <c r="S11" s="20"/>
      <c r="T11" s="20"/>
      <c r="U11" s="20"/>
      <c r="V11" s="11"/>
      <c r="W11" s="11"/>
      <c r="X11" s="12"/>
      <c r="Y11" s="13"/>
      <c r="Z11" s="11"/>
      <c r="AA11" s="11"/>
      <c r="AB11" s="11"/>
      <c r="AC11" s="19"/>
      <c r="AD11" s="19"/>
      <c r="AE11" s="19"/>
      <c r="AF11" s="19"/>
      <c r="AG11" s="19"/>
      <c r="AH11" s="19"/>
      <c r="AI11" s="21"/>
      <c r="AJ11" s="21"/>
      <c r="AK11" s="21"/>
      <c r="AL11" s="21"/>
      <c r="AM11" s="21"/>
      <c r="AN11" s="21"/>
      <c r="AO11" s="21"/>
      <c r="AP11" s="21"/>
      <c r="AQ11" s="21"/>
      <c r="AR11" s="21"/>
      <c r="AS11" s="21"/>
      <c r="AT11" s="21"/>
      <c r="AU11" s="19"/>
      <c r="AV11" s="18"/>
      <c r="AW11" s="19"/>
      <c r="AX11" s="19"/>
      <c r="AY11" s="19"/>
      <c r="AZ11" s="19"/>
      <c r="BA11" s="19"/>
      <c r="BB11" s="19"/>
      <c r="BC11" s="19"/>
      <c r="BD11" s="19"/>
      <c r="BE11" s="19"/>
      <c r="BF11" s="19"/>
      <c r="BG11" s="19"/>
      <c r="BH11" s="19"/>
      <c r="BI11" s="19"/>
      <c r="BJ11" s="19"/>
      <c r="BK11" s="19"/>
      <c r="BL11" s="12"/>
    </row>
    <row r="12" spans="1:64" ht="30.6" customHeight="1" x14ac:dyDescent="0.2">
      <c r="A12" s="13"/>
      <c r="B12" s="13"/>
      <c r="C12" s="11"/>
      <c r="D12" s="11"/>
      <c r="E12" s="11"/>
      <c r="F12" s="11"/>
      <c r="G12" s="11"/>
      <c r="H12" s="11"/>
      <c r="I12" s="11"/>
      <c r="J12" s="18"/>
      <c r="K12" s="18"/>
      <c r="L12" s="18"/>
      <c r="M12" s="20"/>
      <c r="N12" s="20"/>
      <c r="O12" s="20"/>
      <c r="P12" s="20"/>
      <c r="Q12" s="20"/>
      <c r="R12" s="20"/>
      <c r="S12" s="20"/>
      <c r="T12" s="20"/>
      <c r="U12" s="20"/>
      <c r="V12" s="11"/>
      <c r="W12" s="11"/>
      <c r="X12" s="12"/>
      <c r="Y12" s="13"/>
      <c r="Z12" s="11"/>
      <c r="AA12" s="11"/>
      <c r="AB12" s="11"/>
      <c r="AC12" s="19"/>
      <c r="AD12" s="19"/>
      <c r="AE12" s="19"/>
      <c r="AF12" s="19"/>
      <c r="AG12" s="19"/>
      <c r="AH12" s="19"/>
      <c r="AI12" s="21"/>
      <c r="AJ12" s="21"/>
      <c r="AK12" s="21"/>
      <c r="AL12" s="21"/>
      <c r="AM12" s="21"/>
      <c r="AN12" s="21"/>
      <c r="AO12" s="21"/>
      <c r="AP12" s="21"/>
      <c r="AQ12" s="21"/>
      <c r="AR12" s="21"/>
      <c r="AS12" s="21"/>
      <c r="AT12" s="21"/>
      <c r="AU12" s="19"/>
      <c r="AV12" s="18"/>
      <c r="AW12" s="19"/>
      <c r="AX12" s="19"/>
      <c r="AY12" s="19"/>
      <c r="AZ12" s="19"/>
      <c r="BA12" s="19"/>
      <c r="BB12" s="19"/>
      <c r="BC12" s="19"/>
      <c r="BD12" s="19"/>
      <c r="BE12" s="19"/>
      <c r="BF12" s="19"/>
      <c r="BG12" s="19"/>
      <c r="BH12" s="19"/>
      <c r="BI12" s="19"/>
      <c r="BJ12" s="19"/>
      <c r="BK12" s="19"/>
      <c r="BL12" s="12"/>
    </row>
    <row r="13" spans="1:64" ht="16.8" customHeight="1" x14ac:dyDescent="0.2">
      <c r="A13" s="8"/>
      <c r="B13" s="9"/>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row>
    <row r="14" spans="1:64" ht="16.8" customHeight="1" x14ac:dyDescent="0.2">
      <c r="A14" s="8"/>
      <c r="B14" s="9"/>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row>
    <row r="15" spans="1:64" ht="16.8" customHeight="1" x14ac:dyDescent="0.2">
      <c r="A15" s="8"/>
      <c r="B15" s="9"/>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row>
    <row r="16" spans="1:64" ht="16.8" customHeight="1" x14ac:dyDescent="0.2">
      <c r="A16" s="8"/>
      <c r="B16" s="9"/>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row>
    <row r="17" spans="1:64" ht="18" customHeight="1" thickBot="1" x14ac:dyDescent="0.25">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9"/>
    </row>
    <row r="18" spans="1:64" ht="36" customHeight="1" thickBot="1" x14ac:dyDescent="0.25">
      <c r="A18" s="111" t="s">
        <v>170</v>
      </c>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3"/>
      <c r="AS18" s="23"/>
      <c r="AT18" s="23"/>
      <c r="AU18" s="23"/>
      <c r="AV18" s="23"/>
      <c r="AW18" s="23"/>
      <c r="AX18" s="23"/>
      <c r="AY18" s="23"/>
      <c r="AZ18" s="23"/>
      <c r="BA18" s="24"/>
      <c r="BB18" s="24"/>
      <c r="BC18" s="24"/>
      <c r="BD18" s="24"/>
      <c r="BE18" s="23"/>
      <c r="BF18" s="23"/>
      <c r="BG18" s="23"/>
      <c r="BH18" s="23"/>
      <c r="BI18" s="23"/>
      <c r="BJ18" s="23"/>
      <c r="BK18" s="23"/>
      <c r="BL18" s="12"/>
    </row>
    <row r="19" spans="1:64" ht="23.4" customHeight="1" x14ac:dyDescent="0.2">
      <c r="A19" s="6"/>
      <c r="B19" s="6"/>
      <c r="C19" s="13"/>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12"/>
    </row>
    <row r="20" spans="1:64" ht="30.6" customHeight="1" x14ac:dyDescent="0.2">
      <c r="A20" s="6"/>
      <c r="B20" s="25" t="s">
        <v>163</v>
      </c>
      <c r="C20" s="26"/>
      <c r="D20" s="1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12"/>
    </row>
    <row r="21" spans="1:64" ht="19.2" customHeight="1" x14ac:dyDescent="0.2">
      <c r="A21" s="6"/>
      <c r="B21" s="16"/>
      <c r="C21" s="26"/>
      <c r="D21" s="1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12"/>
    </row>
    <row r="22" spans="1:64" ht="30.6" customHeight="1" x14ac:dyDescent="0.2">
      <c r="A22" s="6"/>
      <c r="B22" s="6"/>
      <c r="C22" s="26"/>
      <c r="D22" s="27" t="s">
        <v>31</v>
      </c>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12"/>
    </row>
    <row r="23" spans="1:64" ht="30.6" customHeight="1" x14ac:dyDescent="0.2">
      <c r="A23" s="6"/>
      <c r="B23" s="6"/>
      <c r="C23" s="6"/>
      <c r="D23" s="13" t="s">
        <v>150</v>
      </c>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12"/>
    </row>
    <row r="24" spans="1:64" ht="30.6" customHeight="1" x14ac:dyDescent="0.2">
      <c r="A24" s="12"/>
      <c r="B24" s="12"/>
      <c r="C24" s="12"/>
      <c r="D24" s="13" t="s">
        <v>151</v>
      </c>
      <c r="E24" s="12"/>
      <c r="F24" s="12"/>
      <c r="G24" s="12"/>
      <c r="H24" s="12"/>
      <c r="I24" s="12"/>
      <c r="J24" s="12"/>
      <c r="K24" s="12"/>
      <c r="L24" s="12"/>
      <c r="M24" s="12"/>
      <c r="N24" s="12"/>
      <c r="O24" s="12"/>
      <c r="P24" s="12"/>
      <c r="Q24" s="12"/>
      <c r="R24" s="12"/>
      <c r="S24" s="12"/>
      <c r="T24" s="12"/>
      <c r="U24" s="12"/>
      <c r="V24" s="12"/>
      <c r="W24" s="12"/>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12"/>
    </row>
    <row r="25" spans="1:64" ht="30.6" customHeight="1" x14ac:dyDescent="0.2">
      <c r="A25" s="12"/>
      <c r="B25" s="12"/>
      <c r="C25" s="12"/>
      <c r="D25" s="13"/>
      <c r="E25" s="12"/>
      <c r="F25" s="12"/>
      <c r="G25" s="12"/>
      <c r="H25" s="12"/>
      <c r="I25" s="12"/>
      <c r="J25" s="12"/>
      <c r="K25" s="12"/>
      <c r="L25" s="12"/>
      <c r="M25" s="12"/>
      <c r="N25" s="12"/>
      <c r="O25" s="12"/>
      <c r="P25" s="12"/>
      <c r="Q25" s="12"/>
      <c r="R25" s="12"/>
      <c r="S25" s="12"/>
      <c r="T25" s="12"/>
      <c r="U25" s="12"/>
      <c r="V25" s="12"/>
      <c r="W25" s="12"/>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12"/>
    </row>
    <row r="26" spans="1:64" ht="10.8" customHeight="1" x14ac:dyDescent="0.2">
      <c r="A26" s="6"/>
      <c r="B26" s="6"/>
      <c r="C26" s="6"/>
      <c r="D26" s="13"/>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12"/>
    </row>
    <row r="27" spans="1:64" ht="30.6" customHeight="1" thickBot="1" x14ac:dyDescent="0.25">
      <c r="A27" s="6"/>
      <c r="B27" s="25" t="s">
        <v>164</v>
      </c>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2"/>
    </row>
    <row r="28" spans="1:64" ht="40.049999999999997" customHeight="1" thickBot="1" x14ac:dyDescent="0.25">
      <c r="A28" s="6"/>
      <c r="B28" s="11"/>
      <c r="C28" s="219" t="s">
        <v>105</v>
      </c>
      <c r="D28" s="220"/>
      <c r="E28" s="220"/>
      <c r="F28" s="220"/>
      <c r="G28" s="220"/>
      <c r="H28" s="220"/>
      <c r="I28" s="220"/>
      <c r="J28" s="220"/>
      <c r="K28" s="220"/>
      <c r="L28" s="220"/>
      <c r="M28" s="220"/>
      <c r="N28" s="217" t="s">
        <v>29</v>
      </c>
      <c r="O28" s="218"/>
      <c r="P28" s="28"/>
      <c r="Q28" s="101"/>
      <c r="R28" s="10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2"/>
    </row>
    <row r="29" spans="1:64" ht="40.049999999999997" customHeight="1" thickBot="1" x14ac:dyDescent="0.25">
      <c r="A29" s="6"/>
      <c r="B29" s="11"/>
      <c r="C29" s="219" t="s">
        <v>152</v>
      </c>
      <c r="D29" s="220"/>
      <c r="E29" s="220"/>
      <c r="F29" s="220"/>
      <c r="G29" s="220"/>
      <c r="H29" s="220"/>
      <c r="I29" s="220"/>
      <c r="J29" s="220"/>
      <c r="K29" s="220"/>
      <c r="L29" s="220"/>
      <c r="M29" s="220"/>
      <c r="N29" s="217" t="s">
        <v>30</v>
      </c>
      <c r="O29" s="218"/>
      <c r="P29" s="28"/>
      <c r="Q29" s="101"/>
      <c r="R29" s="10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2"/>
    </row>
    <row r="30" spans="1:64" ht="30.6" customHeight="1" x14ac:dyDescent="0.2">
      <c r="A30" s="6"/>
      <c r="B30" s="11"/>
      <c r="C30" s="13"/>
      <c r="D30" s="13"/>
      <c r="E30" s="13"/>
      <c r="F30" s="13"/>
      <c r="G30" s="13"/>
      <c r="H30" s="13"/>
      <c r="I30" s="13"/>
      <c r="J30" s="13"/>
      <c r="K30" s="13"/>
      <c r="L30" s="13"/>
      <c r="M30" s="13"/>
      <c r="N30" s="11"/>
      <c r="O30" s="11"/>
      <c r="P30" s="29"/>
      <c r="Q30" s="29"/>
      <c r="R30" s="29"/>
      <c r="S30" s="29"/>
      <c r="T30" s="29"/>
      <c r="U30" s="29"/>
      <c r="V30" s="29"/>
      <c r="W30" s="29"/>
      <c r="X30" s="29"/>
      <c r="Y30" s="29"/>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2"/>
    </row>
    <row r="31" spans="1:64" ht="30.6" customHeight="1" x14ac:dyDescent="0.2">
      <c r="A31" s="6"/>
      <c r="B31" s="11"/>
      <c r="C31" s="13"/>
      <c r="D31" s="13"/>
      <c r="E31" s="13"/>
      <c r="F31" s="13"/>
      <c r="G31" s="13"/>
      <c r="H31" s="13"/>
      <c r="I31" s="13"/>
      <c r="J31" s="13"/>
      <c r="K31" s="13"/>
      <c r="L31" s="13"/>
      <c r="M31" s="13"/>
      <c r="N31" s="11"/>
      <c r="O31" s="11"/>
      <c r="P31" s="29"/>
      <c r="Q31" s="29"/>
      <c r="R31" s="29"/>
      <c r="S31" s="29"/>
      <c r="T31" s="29"/>
      <c r="U31" s="29"/>
      <c r="V31" s="29"/>
      <c r="W31" s="29"/>
      <c r="X31" s="29"/>
      <c r="Y31" s="29"/>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2"/>
    </row>
    <row r="32" spans="1:64" ht="20.399999999999999" customHeight="1" x14ac:dyDescent="0.2">
      <c r="A32" s="6"/>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2"/>
    </row>
    <row r="33" spans="1:64" ht="20.399999999999999" customHeight="1" x14ac:dyDescent="0.2">
      <c r="A33" s="6"/>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2"/>
    </row>
    <row r="34" spans="1:64" ht="20.399999999999999" customHeight="1" x14ac:dyDescent="0.2">
      <c r="A34" s="6"/>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2"/>
    </row>
    <row r="35" spans="1:64" ht="20.399999999999999" customHeight="1" x14ac:dyDescent="0.2">
      <c r="A35" s="6"/>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2"/>
    </row>
    <row r="36" spans="1:64" ht="28.8" customHeight="1" x14ac:dyDescent="0.2">
      <c r="A36" s="6"/>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2"/>
    </row>
    <row r="37" spans="1:64" ht="28.8" customHeight="1" x14ac:dyDescent="0.2">
      <c r="A37" s="6"/>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2"/>
    </row>
    <row r="38" spans="1:64" ht="28.8" customHeight="1" x14ac:dyDescent="0.2">
      <c r="A38" s="6"/>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2"/>
    </row>
    <row r="39" spans="1:64" ht="30.6" customHeight="1" x14ac:dyDescent="0.2">
      <c r="A39" s="6"/>
      <c r="B39" s="25" t="s">
        <v>153</v>
      </c>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2"/>
    </row>
    <row r="40" spans="1:64" ht="48" customHeight="1" thickBot="1" x14ac:dyDescent="0.25">
      <c r="A40" s="6"/>
      <c r="B40" s="16"/>
      <c r="C40" s="224" t="s">
        <v>106</v>
      </c>
      <c r="D40" s="224"/>
      <c r="E40" s="224"/>
      <c r="F40" s="224"/>
      <c r="G40" s="224"/>
      <c r="H40" s="224"/>
      <c r="I40" s="224"/>
      <c r="J40" s="221" t="s">
        <v>18</v>
      </c>
      <c r="K40" s="222"/>
      <c r="L40" s="222"/>
      <c r="M40" s="222"/>
      <c r="N40" s="222"/>
      <c r="O40" s="222"/>
      <c r="P40" s="222"/>
      <c r="Q40" s="222"/>
      <c r="R40" s="222"/>
      <c r="S40" s="222"/>
      <c r="T40" s="223"/>
      <c r="U40" s="225" t="s">
        <v>108</v>
      </c>
      <c r="V40" s="226"/>
      <c r="W40" s="226"/>
      <c r="X40" s="226"/>
      <c r="Y40" s="227"/>
      <c r="Z40" s="225" t="s">
        <v>109</v>
      </c>
      <c r="AA40" s="226"/>
      <c r="AB40" s="226"/>
      <c r="AC40" s="226"/>
      <c r="AD40" s="227"/>
      <c r="AE40" s="116" t="s">
        <v>58</v>
      </c>
      <c r="AF40" s="163"/>
      <c r="AG40" s="163"/>
      <c r="AH40" s="209"/>
      <c r="AI40" s="266" t="s">
        <v>165</v>
      </c>
      <c r="AJ40" s="163"/>
      <c r="AK40" s="163"/>
      <c r="AL40" s="163"/>
      <c r="AM40" s="163"/>
      <c r="AN40" s="163"/>
      <c r="AO40" s="164"/>
      <c r="AP40" s="116" t="s">
        <v>166</v>
      </c>
      <c r="AQ40" s="163"/>
      <c r="AR40" s="163"/>
      <c r="AS40" s="163"/>
      <c r="AT40" s="163"/>
      <c r="AU40" s="163"/>
      <c r="AV40" s="163"/>
      <c r="AW40" s="164"/>
    </row>
    <row r="41" spans="1:64" ht="30.6" customHeight="1" thickBot="1" x14ac:dyDescent="0.25">
      <c r="A41" s="6"/>
      <c r="B41" s="11"/>
      <c r="C41" s="228" t="s">
        <v>59</v>
      </c>
      <c r="D41" s="179"/>
      <c r="E41" s="179"/>
      <c r="F41" s="179"/>
      <c r="G41" s="179"/>
      <c r="H41" s="179"/>
      <c r="I41" s="180"/>
      <c r="J41" s="105" t="s">
        <v>32</v>
      </c>
      <c r="K41" s="106"/>
      <c r="L41" s="106"/>
      <c r="M41" s="106"/>
      <c r="N41" s="106"/>
      <c r="O41" s="106"/>
      <c r="P41" s="106"/>
      <c r="Q41" s="106"/>
      <c r="R41" s="106"/>
      <c r="S41" s="106"/>
      <c r="T41" s="134"/>
      <c r="U41" s="114" t="s">
        <v>33</v>
      </c>
      <c r="V41" s="135"/>
      <c r="W41" s="30"/>
      <c r="X41" s="132" t="s">
        <v>14</v>
      </c>
      <c r="Y41" s="133"/>
      <c r="Z41" s="171" t="s">
        <v>38</v>
      </c>
      <c r="AA41" s="172"/>
      <c r="AB41" s="31"/>
      <c r="AC41" s="132" t="s">
        <v>15</v>
      </c>
      <c r="AD41" s="133"/>
      <c r="AE41" s="173">
        <v>2</v>
      </c>
      <c r="AF41" s="174"/>
      <c r="AG41" s="174"/>
      <c r="AH41" s="175"/>
      <c r="AI41" s="169" t="s">
        <v>62</v>
      </c>
      <c r="AJ41" s="170"/>
      <c r="AK41" s="240">
        <f t="shared" ref="AK41:AK47" si="0">W41*AE41</f>
        <v>0</v>
      </c>
      <c r="AL41" s="241"/>
      <c r="AM41" s="242"/>
      <c r="AN41" s="169" t="s">
        <v>14</v>
      </c>
      <c r="AO41" s="239"/>
      <c r="AP41" s="131" t="s">
        <v>69</v>
      </c>
      <c r="AQ41" s="131"/>
      <c r="AR41" s="244">
        <f t="shared" ref="AR41:AR47" si="1">AB41*AE41</f>
        <v>0</v>
      </c>
      <c r="AS41" s="245"/>
      <c r="AT41" s="245"/>
      <c r="AU41" s="246"/>
      <c r="AV41" s="169" t="s">
        <v>15</v>
      </c>
      <c r="AW41" s="170"/>
    </row>
    <row r="42" spans="1:64" ht="30.6" customHeight="1" thickBot="1" x14ac:dyDescent="0.25">
      <c r="A42" s="6"/>
      <c r="B42" s="11"/>
      <c r="C42" s="184"/>
      <c r="D42" s="185"/>
      <c r="E42" s="185"/>
      <c r="F42" s="185"/>
      <c r="G42" s="185"/>
      <c r="H42" s="185"/>
      <c r="I42" s="186"/>
      <c r="J42" s="105" t="s">
        <v>19</v>
      </c>
      <c r="K42" s="106"/>
      <c r="L42" s="106"/>
      <c r="M42" s="106"/>
      <c r="N42" s="106"/>
      <c r="O42" s="106"/>
      <c r="P42" s="106"/>
      <c r="Q42" s="106"/>
      <c r="R42" s="106"/>
      <c r="S42" s="106"/>
      <c r="T42" s="134"/>
      <c r="U42" s="114" t="s">
        <v>34</v>
      </c>
      <c r="V42" s="135"/>
      <c r="W42" s="30"/>
      <c r="X42" s="132" t="s">
        <v>14</v>
      </c>
      <c r="Y42" s="133"/>
      <c r="Z42" s="171" t="s">
        <v>39</v>
      </c>
      <c r="AA42" s="172"/>
      <c r="AB42" s="31"/>
      <c r="AC42" s="132" t="s">
        <v>15</v>
      </c>
      <c r="AD42" s="133"/>
      <c r="AE42" s="173">
        <v>2</v>
      </c>
      <c r="AF42" s="174"/>
      <c r="AG42" s="174"/>
      <c r="AH42" s="175"/>
      <c r="AI42" s="169" t="s">
        <v>63</v>
      </c>
      <c r="AJ42" s="170"/>
      <c r="AK42" s="240">
        <f t="shared" si="0"/>
        <v>0</v>
      </c>
      <c r="AL42" s="241"/>
      <c r="AM42" s="242"/>
      <c r="AN42" s="169" t="s">
        <v>14</v>
      </c>
      <c r="AO42" s="239"/>
      <c r="AP42" s="131" t="s">
        <v>70</v>
      </c>
      <c r="AQ42" s="131"/>
      <c r="AR42" s="244">
        <f t="shared" si="1"/>
        <v>0</v>
      </c>
      <c r="AS42" s="245"/>
      <c r="AT42" s="245"/>
      <c r="AU42" s="246"/>
      <c r="AV42" s="169" t="s">
        <v>15</v>
      </c>
      <c r="AW42" s="170"/>
    </row>
    <row r="43" spans="1:64" ht="30.6" customHeight="1" thickBot="1" x14ac:dyDescent="0.25">
      <c r="A43" s="6"/>
      <c r="B43" s="11"/>
      <c r="C43" s="178" t="s">
        <v>107</v>
      </c>
      <c r="D43" s="179"/>
      <c r="E43" s="179"/>
      <c r="F43" s="179"/>
      <c r="G43" s="179"/>
      <c r="H43" s="179"/>
      <c r="I43" s="180"/>
      <c r="J43" s="105" t="s">
        <v>32</v>
      </c>
      <c r="K43" s="106"/>
      <c r="L43" s="106"/>
      <c r="M43" s="106"/>
      <c r="N43" s="106"/>
      <c r="O43" s="106"/>
      <c r="P43" s="106"/>
      <c r="Q43" s="106"/>
      <c r="R43" s="106"/>
      <c r="S43" s="106"/>
      <c r="T43" s="134"/>
      <c r="U43" s="114" t="s">
        <v>33</v>
      </c>
      <c r="V43" s="135"/>
      <c r="W43" s="33">
        <f>W41</f>
        <v>0</v>
      </c>
      <c r="X43" s="132" t="s">
        <v>14</v>
      </c>
      <c r="Y43" s="133"/>
      <c r="Z43" s="171" t="s">
        <v>38</v>
      </c>
      <c r="AA43" s="172"/>
      <c r="AB43" s="34">
        <f>AB41</f>
        <v>0</v>
      </c>
      <c r="AC43" s="132" t="s">
        <v>15</v>
      </c>
      <c r="AD43" s="133"/>
      <c r="AE43" s="173">
        <v>1</v>
      </c>
      <c r="AF43" s="174"/>
      <c r="AG43" s="174"/>
      <c r="AH43" s="175"/>
      <c r="AI43" s="248" t="s">
        <v>65</v>
      </c>
      <c r="AJ43" s="169"/>
      <c r="AK43" s="240">
        <f>W43*AE43</f>
        <v>0</v>
      </c>
      <c r="AL43" s="241"/>
      <c r="AM43" s="242"/>
      <c r="AN43" s="169" t="s">
        <v>14</v>
      </c>
      <c r="AO43" s="239"/>
      <c r="AP43" s="131" t="s">
        <v>71</v>
      </c>
      <c r="AQ43" s="131"/>
      <c r="AR43" s="244">
        <f t="shared" si="1"/>
        <v>0</v>
      </c>
      <c r="AS43" s="245"/>
      <c r="AT43" s="245"/>
      <c r="AU43" s="246"/>
      <c r="AV43" s="169" t="s">
        <v>15</v>
      </c>
      <c r="AW43" s="170"/>
    </row>
    <row r="44" spans="1:64" ht="30.6" customHeight="1" thickBot="1" x14ac:dyDescent="0.25">
      <c r="A44" s="6"/>
      <c r="B44" s="11"/>
      <c r="C44" s="181"/>
      <c r="D44" s="182"/>
      <c r="E44" s="182"/>
      <c r="F44" s="182"/>
      <c r="G44" s="182"/>
      <c r="H44" s="182"/>
      <c r="I44" s="183"/>
      <c r="J44" s="105" t="s">
        <v>20</v>
      </c>
      <c r="K44" s="106"/>
      <c r="L44" s="106"/>
      <c r="M44" s="106"/>
      <c r="N44" s="106"/>
      <c r="O44" s="106"/>
      <c r="P44" s="106"/>
      <c r="Q44" s="106"/>
      <c r="R44" s="106"/>
      <c r="S44" s="106"/>
      <c r="T44" s="134"/>
      <c r="U44" s="114" t="s">
        <v>35</v>
      </c>
      <c r="V44" s="135"/>
      <c r="W44" s="30"/>
      <c r="X44" s="132" t="s">
        <v>14</v>
      </c>
      <c r="Y44" s="133"/>
      <c r="Z44" s="171" t="s">
        <v>40</v>
      </c>
      <c r="AA44" s="172"/>
      <c r="AB44" s="31"/>
      <c r="AC44" s="132" t="s">
        <v>15</v>
      </c>
      <c r="AD44" s="133"/>
      <c r="AE44" s="173">
        <v>2</v>
      </c>
      <c r="AF44" s="174"/>
      <c r="AG44" s="174"/>
      <c r="AH44" s="175"/>
      <c r="AI44" s="248" t="s">
        <v>64</v>
      </c>
      <c r="AJ44" s="169"/>
      <c r="AK44" s="240">
        <f t="shared" si="0"/>
        <v>0</v>
      </c>
      <c r="AL44" s="241"/>
      <c r="AM44" s="242"/>
      <c r="AN44" s="169" t="s">
        <v>14</v>
      </c>
      <c r="AO44" s="239"/>
      <c r="AP44" s="131" t="s">
        <v>72</v>
      </c>
      <c r="AQ44" s="131"/>
      <c r="AR44" s="244">
        <f t="shared" si="1"/>
        <v>0</v>
      </c>
      <c r="AS44" s="245"/>
      <c r="AT44" s="245"/>
      <c r="AU44" s="246"/>
      <c r="AV44" s="169" t="s">
        <v>15</v>
      </c>
      <c r="AW44" s="170"/>
    </row>
    <row r="45" spans="1:64" ht="30.6" customHeight="1" thickBot="1" x14ac:dyDescent="0.25">
      <c r="A45" s="6"/>
      <c r="B45" s="11"/>
      <c r="C45" s="184"/>
      <c r="D45" s="185"/>
      <c r="E45" s="185"/>
      <c r="F45" s="185"/>
      <c r="G45" s="185"/>
      <c r="H45" s="185"/>
      <c r="I45" s="186"/>
      <c r="J45" s="105" t="s">
        <v>22</v>
      </c>
      <c r="K45" s="106"/>
      <c r="L45" s="106"/>
      <c r="M45" s="106"/>
      <c r="N45" s="106"/>
      <c r="O45" s="106"/>
      <c r="P45" s="106"/>
      <c r="Q45" s="106"/>
      <c r="R45" s="106"/>
      <c r="S45" s="106"/>
      <c r="T45" s="134"/>
      <c r="U45" s="114" t="s">
        <v>36</v>
      </c>
      <c r="V45" s="135"/>
      <c r="W45" s="30"/>
      <c r="X45" s="132" t="s">
        <v>14</v>
      </c>
      <c r="Y45" s="133"/>
      <c r="Z45" s="171" t="s">
        <v>41</v>
      </c>
      <c r="AA45" s="172"/>
      <c r="AB45" s="31"/>
      <c r="AC45" s="132" t="s">
        <v>15</v>
      </c>
      <c r="AD45" s="133"/>
      <c r="AE45" s="173">
        <v>1</v>
      </c>
      <c r="AF45" s="174"/>
      <c r="AG45" s="174"/>
      <c r="AH45" s="175"/>
      <c r="AI45" s="248" t="s">
        <v>66</v>
      </c>
      <c r="AJ45" s="169"/>
      <c r="AK45" s="240">
        <f t="shared" si="0"/>
        <v>0</v>
      </c>
      <c r="AL45" s="241"/>
      <c r="AM45" s="242"/>
      <c r="AN45" s="169" t="s">
        <v>14</v>
      </c>
      <c r="AO45" s="239"/>
      <c r="AP45" s="131" t="s">
        <v>73</v>
      </c>
      <c r="AQ45" s="131"/>
      <c r="AR45" s="244">
        <f t="shared" si="1"/>
        <v>0</v>
      </c>
      <c r="AS45" s="245"/>
      <c r="AT45" s="245"/>
      <c r="AU45" s="246"/>
      <c r="AV45" s="169" t="s">
        <v>15</v>
      </c>
      <c r="AW45" s="170"/>
    </row>
    <row r="46" spans="1:64" ht="30.6" customHeight="1" thickBot="1" x14ac:dyDescent="0.25">
      <c r="A46" s="6"/>
      <c r="B46" s="11"/>
      <c r="C46" s="228" t="s">
        <v>61</v>
      </c>
      <c r="D46" s="179"/>
      <c r="E46" s="179"/>
      <c r="F46" s="179"/>
      <c r="G46" s="179"/>
      <c r="H46" s="179"/>
      <c r="I46" s="180"/>
      <c r="J46" s="105" t="s">
        <v>32</v>
      </c>
      <c r="K46" s="106"/>
      <c r="L46" s="106"/>
      <c r="M46" s="106"/>
      <c r="N46" s="106"/>
      <c r="O46" s="106"/>
      <c r="P46" s="106"/>
      <c r="Q46" s="106"/>
      <c r="R46" s="106"/>
      <c r="S46" s="106"/>
      <c r="T46" s="134"/>
      <c r="U46" s="114" t="s">
        <v>33</v>
      </c>
      <c r="V46" s="135"/>
      <c r="W46" s="33">
        <f>W41</f>
        <v>0</v>
      </c>
      <c r="X46" s="132" t="s">
        <v>14</v>
      </c>
      <c r="Y46" s="133"/>
      <c r="Z46" s="171" t="s">
        <v>38</v>
      </c>
      <c r="AA46" s="172"/>
      <c r="AB46" s="34">
        <f>AB41</f>
        <v>0</v>
      </c>
      <c r="AC46" s="132" t="s">
        <v>15</v>
      </c>
      <c r="AD46" s="133"/>
      <c r="AE46" s="173">
        <v>2</v>
      </c>
      <c r="AF46" s="174"/>
      <c r="AG46" s="174"/>
      <c r="AH46" s="175"/>
      <c r="AI46" s="248" t="s">
        <v>67</v>
      </c>
      <c r="AJ46" s="169"/>
      <c r="AK46" s="240">
        <f t="shared" si="0"/>
        <v>0</v>
      </c>
      <c r="AL46" s="241"/>
      <c r="AM46" s="242"/>
      <c r="AN46" s="169" t="s">
        <v>14</v>
      </c>
      <c r="AO46" s="239"/>
      <c r="AP46" s="131" t="s">
        <v>74</v>
      </c>
      <c r="AQ46" s="131"/>
      <c r="AR46" s="244">
        <f t="shared" si="1"/>
        <v>0</v>
      </c>
      <c r="AS46" s="245"/>
      <c r="AT46" s="245"/>
      <c r="AU46" s="246"/>
      <c r="AV46" s="169" t="s">
        <v>15</v>
      </c>
      <c r="AW46" s="170"/>
    </row>
    <row r="47" spans="1:64" ht="30.6" customHeight="1" thickBot="1" x14ac:dyDescent="0.25">
      <c r="A47" s="6"/>
      <c r="B47" s="11"/>
      <c r="C47" s="184"/>
      <c r="D47" s="185"/>
      <c r="E47" s="185"/>
      <c r="F47" s="185"/>
      <c r="G47" s="185"/>
      <c r="H47" s="185"/>
      <c r="I47" s="186"/>
      <c r="J47" s="105" t="s">
        <v>21</v>
      </c>
      <c r="K47" s="106"/>
      <c r="L47" s="106"/>
      <c r="M47" s="106"/>
      <c r="N47" s="106"/>
      <c r="O47" s="106"/>
      <c r="P47" s="106"/>
      <c r="Q47" s="106"/>
      <c r="R47" s="106"/>
      <c r="S47" s="106"/>
      <c r="T47" s="134"/>
      <c r="U47" s="114" t="s">
        <v>37</v>
      </c>
      <c r="V47" s="135"/>
      <c r="W47" s="30"/>
      <c r="X47" s="132" t="s">
        <v>14</v>
      </c>
      <c r="Y47" s="133"/>
      <c r="Z47" s="171" t="s">
        <v>42</v>
      </c>
      <c r="AA47" s="172"/>
      <c r="AB47" s="31"/>
      <c r="AC47" s="132" t="s">
        <v>15</v>
      </c>
      <c r="AD47" s="133"/>
      <c r="AE47" s="173">
        <v>2</v>
      </c>
      <c r="AF47" s="174"/>
      <c r="AG47" s="174"/>
      <c r="AH47" s="175"/>
      <c r="AI47" s="169" t="s">
        <v>68</v>
      </c>
      <c r="AJ47" s="170"/>
      <c r="AK47" s="240">
        <f t="shared" si="0"/>
        <v>0</v>
      </c>
      <c r="AL47" s="241"/>
      <c r="AM47" s="242"/>
      <c r="AN47" s="169" t="s">
        <v>14</v>
      </c>
      <c r="AO47" s="239"/>
      <c r="AP47" s="131" t="s">
        <v>75</v>
      </c>
      <c r="AQ47" s="131"/>
      <c r="AR47" s="244">
        <f t="shared" si="1"/>
        <v>0</v>
      </c>
      <c r="AS47" s="245"/>
      <c r="AT47" s="245"/>
      <c r="AU47" s="246"/>
      <c r="AV47" s="169" t="s">
        <v>15</v>
      </c>
      <c r="AW47" s="170"/>
    </row>
    <row r="48" spans="1:64" ht="30.6" customHeight="1" x14ac:dyDescent="0.2">
      <c r="A48" s="6"/>
      <c r="B48" s="11"/>
      <c r="C48" s="11"/>
      <c r="D48" s="11"/>
      <c r="E48" s="11"/>
      <c r="F48" s="11"/>
      <c r="G48" s="11"/>
      <c r="H48" s="11"/>
      <c r="I48" s="11"/>
      <c r="J48" s="13"/>
      <c r="K48" s="13"/>
      <c r="L48" s="13"/>
      <c r="M48" s="13"/>
      <c r="N48" s="13"/>
      <c r="O48" s="13"/>
      <c r="P48" s="13"/>
      <c r="Q48" s="13"/>
      <c r="R48" s="13"/>
      <c r="S48" s="13"/>
      <c r="T48" s="13"/>
      <c r="U48" s="11"/>
      <c r="V48" s="11"/>
      <c r="W48" s="35"/>
      <c r="X48" s="35"/>
      <c r="Y48" s="35"/>
      <c r="Z48" s="35"/>
      <c r="AA48" s="35"/>
      <c r="AB48" s="11"/>
      <c r="AC48" s="11"/>
      <c r="AD48" s="36"/>
      <c r="AE48" s="36"/>
      <c r="AF48" s="37"/>
      <c r="AG48" s="37"/>
      <c r="AH48" s="37"/>
      <c r="AI48" s="37"/>
      <c r="AJ48" s="37"/>
      <c r="AK48" s="37"/>
      <c r="AL48" s="11"/>
      <c r="AM48" s="11"/>
      <c r="AN48" s="11"/>
      <c r="AO48" s="11"/>
      <c r="AP48" s="11"/>
      <c r="AQ48" s="11"/>
      <c r="AR48" s="11"/>
      <c r="AS48" s="11"/>
      <c r="AT48" s="11"/>
      <c r="AU48" s="11"/>
      <c r="AV48" s="11"/>
      <c r="AW48" s="11"/>
      <c r="AX48" s="11"/>
      <c r="AY48" s="12"/>
    </row>
    <row r="49" spans="1:64" ht="30.6" customHeight="1" x14ac:dyDescent="0.2">
      <c r="A49" s="6"/>
      <c r="B49" s="11"/>
      <c r="C49" s="11"/>
      <c r="D49" s="11"/>
      <c r="E49" s="11"/>
      <c r="F49" s="11"/>
      <c r="G49" s="11"/>
      <c r="H49" s="11"/>
      <c r="I49" s="11"/>
      <c r="J49" s="13"/>
      <c r="K49" s="13"/>
      <c r="L49" s="13"/>
      <c r="M49" s="13"/>
      <c r="N49" s="13"/>
      <c r="O49" s="13"/>
      <c r="P49" s="13"/>
      <c r="Q49" s="13"/>
      <c r="R49" s="13"/>
      <c r="S49" s="13"/>
      <c r="T49" s="13"/>
      <c r="U49" s="11"/>
      <c r="V49" s="11"/>
      <c r="W49" s="35"/>
      <c r="X49" s="35"/>
      <c r="Y49" s="35"/>
      <c r="Z49" s="35"/>
      <c r="AA49" s="35"/>
      <c r="AB49" s="11"/>
      <c r="AC49" s="11"/>
      <c r="AD49" s="36"/>
      <c r="AE49" s="36"/>
      <c r="AF49" s="37"/>
      <c r="AG49" s="37"/>
      <c r="AH49" s="37"/>
      <c r="AI49" s="37"/>
      <c r="AJ49" s="37"/>
      <c r="AK49" s="37"/>
      <c r="AL49" s="11"/>
      <c r="AM49" s="11"/>
      <c r="AN49" s="11"/>
      <c r="AO49" s="11"/>
      <c r="AP49" s="11"/>
      <c r="AQ49" s="11"/>
      <c r="AR49" s="11"/>
      <c r="AS49" s="11"/>
      <c r="AT49" s="11"/>
      <c r="AU49" s="11"/>
      <c r="AV49" s="11"/>
      <c r="AW49" s="11"/>
      <c r="AX49" s="11"/>
      <c r="AY49" s="12"/>
    </row>
    <row r="50" spans="1:64" ht="30.6" customHeight="1" x14ac:dyDescent="0.2">
      <c r="A50" s="6"/>
      <c r="B50" s="11"/>
      <c r="C50" s="11"/>
      <c r="D50" s="11"/>
      <c r="E50" s="11"/>
      <c r="F50" s="11"/>
      <c r="G50" s="11"/>
      <c r="H50" s="11"/>
      <c r="I50" s="11"/>
      <c r="J50" s="13"/>
      <c r="K50" s="13"/>
      <c r="L50" s="13"/>
      <c r="M50" s="13"/>
      <c r="N50" s="13"/>
      <c r="O50" s="13"/>
      <c r="P50" s="13"/>
      <c r="Q50" s="13"/>
      <c r="R50" s="13"/>
      <c r="S50" s="13"/>
      <c r="T50" s="13"/>
      <c r="U50" s="11"/>
      <c r="V50" s="11"/>
      <c r="W50" s="35"/>
      <c r="X50" s="35"/>
      <c r="Y50" s="35"/>
      <c r="Z50" s="35"/>
      <c r="AA50" s="35"/>
      <c r="AB50" s="11"/>
      <c r="AC50" s="11"/>
      <c r="AD50" s="36"/>
      <c r="AE50" s="36"/>
      <c r="AF50" s="37"/>
      <c r="AG50" s="37"/>
      <c r="AH50" s="37"/>
      <c r="AI50" s="37"/>
      <c r="AJ50" s="37"/>
      <c r="AK50" s="37"/>
      <c r="AL50" s="11"/>
      <c r="AM50" s="11"/>
      <c r="AN50" s="11"/>
      <c r="AO50" s="11"/>
      <c r="AP50" s="11"/>
      <c r="AQ50" s="11"/>
      <c r="AR50" s="11"/>
      <c r="AS50" s="11"/>
      <c r="AT50" s="11"/>
      <c r="AU50" s="11"/>
      <c r="AV50" s="11"/>
      <c r="AW50" s="11"/>
      <c r="AX50" s="11"/>
      <c r="AY50" s="12"/>
    </row>
    <row r="51" spans="1:64" ht="23.4" customHeight="1" x14ac:dyDescent="0.2">
      <c r="A51" s="6"/>
      <c r="B51" s="11"/>
      <c r="C51" s="11"/>
      <c r="D51" s="11"/>
      <c r="E51" s="11"/>
      <c r="F51" s="11"/>
      <c r="G51" s="11"/>
      <c r="H51" s="11"/>
      <c r="I51" s="11"/>
      <c r="J51" s="13"/>
      <c r="K51" s="13"/>
      <c r="L51" s="13"/>
      <c r="M51" s="13"/>
      <c r="N51" s="13"/>
      <c r="O51" s="13"/>
      <c r="P51" s="13"/>
      <c r="Q51" s="13"/>
      <c r="R51" s="13"/>
      <c r="S51" s="13"/>
      <c r="T51" s="13"/>
      <c r="U51" s="11"/>
      <c r="V51" s="11"/>
      <c r="W51" s="35"/>
      <c r="X51" s="35"/>
      <c r="Y51" s="35"/>
      <c r="Z51" s="35"/>
      <c r="AA51" s="35"/>
      <c r="AB51" s="11"/>
      <c r="AC51" s="11"/>
      <c r="AD51" s="36"/>
      <c r="AE51" s="36"/>
      <c r="AF51" s="37"/>
      <c r="AG51" s="37"/>
      <c r="AH51" s="37"/>
      <c r="AI51" s="37"/>
      <c r="AJ51" s="37"/>
      <c r="AK51" s="37"/>
      <c r="AL51" s="11"/>
      <c r="AM51" s="11"/>
      <c r="AN51" s="11"/>
      <c r="AO51" s="11"/>
      <c r="AP51" s="11"/>
      <c r="AQ51" s="11"/>
      <c r="AR51" s="11"/>
      <c r="AS51" s="11"/>
      <c r="AT51" s="11"/>
      <c r="AU51" s="11"/>
      <c r="AV51" s="11"/>
      <c r="AW51" s="11"/>
      <c r="AX51" s="11"/>
      <c r="AY51" s="12"/>
    </row>
    <row r="52" spans="1:64" ht="23.4" customHeight="1" x14ac:dyDescent="0.2">
      <c r="A52" s="6"/>
      <c r="B52" s="11"/>
      <c r="C52" s="11"/>
      <c r="D52" s="11"/>
      <c r="E52" s="11"/>
      <c r="F52" s="11"/>
      <c r="G52" s="11"/>
      <c r="H52" s="11"/>
      <c r="I52" s="11"/>
      <c r="J52" s="13"/>
      <c r="K52" s="13"/>
      <c r="L52" s="13"/>
      <c r="M52" s="13"/>
      <c r="N52" s="13"/>
      <c r="O52" s="13"/>
      <c r="P52" s="13"/>
      <c r="Q52" s="13"/>
      <c r="R52" s="13"/>
      <c r="S52" s="13"/>
      <c r="T52" s="13"/>
      <c r="U52" s="11"/>
      <c r="V52" s="11"/>
      <c r="W52" s="35"/>
      <c r="X52" s="35"/>
      <c r="Y52" s="35"/>
      <c r="Z52" s="35"/>
      <c r="AA52" s="35"/>
      <c r="AB52" s="11"/>
      <c r="AC52" s="11"/>
      <c r="AD52" s="36"/>
      <c r="AE52" s="36"/>
      <c r="AF52" s="37"/>
      <c r="AG52" s="37"/>
      <c r="AH52" s="37"/>
      <c r="AI52" s="37"/>
      <c r="AJ52" s="37"/>
      <c r="AK52" s="37"/>
      <c r="AL52" s="11"/>
      <c r="AM52" s="11"/>
      <c r="AN52" s="11"/>
      <c r="AO52" s="11"/>
      <c r="AP52" s="11"/>
      <c r="AQ52" s="11"/>
      <c r="AR52" s="11"/>
      <c r="AS52" s="11"/>
      <c r="AT52" s="11"/>
      <c r="AU52" s="11"/>
      <c r="AV52" s="11"/>
      <c r="AW52" s="11"/>
      <c r="AX52" s="11"/>
      <c r="AY52" s="12"/>
    </row>
    <row r="53" spans="1:64" ht="23.4" customHeight="1" x14ac:dyDescent="0.2">
      <c r="A53" s="6"/>
      <c r="B53" s="11"/>
      <c r="C53" s="11"/>
      <c r="D53" s="11"/>
      <c r="E53" s="11"/>
      <c r="F53" s="11"/>
      <c r="G53" s="11"/>
      <c r="H53" s="11"/>
      <c r="I53" s="11"/>
      <c r="J53" s="13"/>
      <c r="K53" s="13"/>
      <c r="L53" s="13"/>
      <c r="M53" s="13"/>
      <c r="N53" s="13"/>
      <c r="O53" s="13"/>
      <c r="P53" s="13"/>
      <c r="Q53" s="13"/>
      <c r="R53" s="13"/>
      <c r="S53" s="13"/>
      <c r="T53" s="13"/>
      <c r="U53" s="11"/>
      <c r="V53" s="11"/>
      <c r="W53" s="35"/>
      <c r="X53" s="35"/>
      <c r="Y53" s="35"/>
      <c r="Z53" s="35"/>
      <c r="AA53" s="35"/>
      <c r="AB53" s="11"/>
      <c r="AC53" s="11"/>
      <c r="AD53" s="36"/>
      <c r="AE53" s="36"/>
      <c r="AF53" s="37"/>
      <c r="AG53" s="37"/>
      <c r="AH53" s="37"/>
      <c r="AI53" s="37"/>
      <c r="AJ53" s="37"/>
      <c r="AK53" s="37"/>
      <c r="AL53" s="11"/>
      <c r="AM53" s="11"/>
      <c r="AN53" s="11"/>
      <c r="AO53" s="11"/>
      <c r="AP53" s="11"/>
      <c r="AQ53" s="11"/>
      <c r="AR53" s="11"/>
      <c r="AS53" s="11"/>
      <c r="AT53" s="11"/>
      <c r="AU53" s="11"/>
      <c r="AV53" s="11"/>
      <c r="AW53" s="11"/>
      <c r="AX53" s="11"/>
      <c r="AY53" s="12"/>
    </row>
    <row r="54" spans="1:64" ht="23.4" customHeight="1" x14ac:dyDescent="0.2">
      <c r="A54" s="6"/>
      <c r="B54" s="11"/>
      <c r="C54" s="11"/>
      <c r="D54" s="11"/>
      <c r="E54" s="11"/>
      <c r="F54" s="11"/>
      <c r="G54" s="11"/>
      <c r="H54" s="11"/>
      <c r="I54" s="11"/>
      <c r="J54" s="13"/>
      <c r="K54" s="13"/>
      <c r="L54" s="13"/>
      <c r="M54" s="13"/>
      <c r="N54" s="13"/>
      <c r="O54" s="13"/>
      <c r="P54" s="13"/>
      <c r="Q54" s="13"/>
      <c r="R54" s="13"/>
      <c r="S54" s="13"/>
      <c r="T54" s="13"/>
      <c r="U54" s="11"/>
      <c r="V54" s="11"/>
      <c r="W54" s="35"/>
      <c r="X54" s="35"/>
      <c r="Y54" s="35"/>
      <c r="Z54" s="35"/>
      <c r="AA54" s="35"/>
      <c r="AB54" s="11"/>
      <c r="AC54" s="11"/>
      <c r="AD54" s="36"/>
      <c r="AE54" s="36"/>
      <c r="AF54" s="37"/>
      <c r="AG54" s="37"/>
      <c r="AH54" s="37"/>
      <c r="AI54" s="37"/>
      <c r="AJ54" s="37"/>
      <c r="AK54" s="37"/>
      <c r="AL54" s="11"/>
      <c r="AM54" s="11"/>
      <c r="AN54" s="11"/>
      <c r="AO54" s="11"/>
      <c r="AP54" s="11"/>
      <c r="AQ54" s="11"/>
      <c r="AR54" s="11"/>
      <c r="AS54" s="11"/>
      <c r="AT54" s="11"/>
      <c r="AU54" s="11"/>
      <c r="AV54" s="11"/>
      <c r="AW54" s="11"/>
      <c r="AX54" s="11"/>
      <c r="AY54" s="12"/>
    </row>
    <row r="55" spans="1:64" ht="16.8" customHeight="1" x14ac:dyDescent="0.2">
      <c r="A55" s="6"/>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2"/>
    </row>
    <row r="56" spans="1:64" ht="16.8" customHeight="1" x14ac:dyDescent="0.2">
      <c r="A56" s="6"/>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2"/>
    </row>
    <row r="57" spans="1:64" ht="16.8" customHeight="1" x14ac:dyDescent="0.2">
      <c r="A57" s="6"/>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2"/>
    </row>
    <row r="58" spans="1:64" ht="16.8" customHeight="1" x14ac:dyDescent="0.2">
      <c r="A58" s="6"/>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2"/>
    </row>
    <row r="59" spans="1:64" ht="37.200000000000003" customHeight="1" x14ac:dyDescent="0.2">
      <c r="A59" s="6"/>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2"/>
    </row>
    <row r="60" spans="1:64" ht="30.6" customHeight="1" x14ac:dyDescent="0.2">
      <c r="A60" s="6"/>
      <c r="B60" s="25" t="s">
        <v>154</v>
      </c>
      <c r="C60" s="13"/>
      <c r="D60" s="13"/>
      <c r="E60" s="13"/>
      <c r="F60" s="13"/>
      <c r="G60" s="13"/>
      <c r="H60" s="13"/>
      <c r="I60" s="13"/>
      <c r="J60" s="13"/>
      <c r="K60" s="13"/>
      <c r="L60" s="13"/>
      <c r="M60" s="11"/>
      <c r="N60" s="11"/>
      <c r="O60" s="38"/>
      <c r="P60" s="38"/>
      <c r="Q60" s="38"/>
      <c r="R60" s="38"/>
      <c r="S60" s="38"/>
      <c r="T60" s="38"/>
      <c r="U60" s="38"/>
      <c r="V60" s="38"/>
      <c r="W60" s="38"/>
      <c r="X60" s="38"/>
      <c r="Y60" s="38"/>
      <c r="Z60" s="11"/>
      <c r="AA60" s="11"/>
      <c r="AB60" s="11"/>
      <c r="AC60" s="11"/>
      <c r="AD60" s="39"/>
      <c r="AE60" s="39"/>
      <c r="AF60" s="39"/>
      <c r="AG60" s="38"/>
      <c r="AH60" s="38"/>
      <c r="AI60" s="38"/>
      <c r="AJ60" s="38"/>
      <c r="AK60" s="38"/>
      <c r="AL60" s="38"/>
      <c r="AM60" s="38"/>
      <c r="AN60" s="38"/>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2"/>
    </row>
    <row r="61" spans="1:64" ht="52.8" customHeight="1" x14ac:dyDescent="0.2">
      <c r="A61" s="6"/>
      <c r="B61" s="161" t="s">
        <v>112</v>
      </c>
      <c r="C61" s="161"/>
      <c r="D61" s="161"/>
      <c r="E61" s="161"/>
      <c r="F61" s="161"/>
      <c r="G61" s="161"/>
      <c r="H61" s="161"/>
      <c r="I61" s="161"/>
      <c r="J61" s="161"/>
      <c r="K61" s="116" t="s">
        <v>113</v>
      </c>
      <c r="L61" s="117"/>
      <c r="M61" s="117"/>
      <c r="N61" s="117"/>
      <c r="O61" s="117"/>
      <c r="P61" s="118"/>
      <c r="Q61" s="116" t="s">
        <v>114</v>
      </c>
      <c r="R61" s="117"/>
      <c r="S61" s="117"/>
      <c r="T61" s="117"/>
      <c r="U61" s="117"/>
      <c r="V61" s="118"/>
      <c r="W61" s="176" t="s">
        <v>115</v>
      </c>
      <c r="X61" s="176"/>
      <c r="Y61" s="116" t="s">
        <v>116</v>
      </c>
      <c r="Z61" s="163"/>
      <c r="AA61" s="163"/>
      <c r="AB61" s="163"/>
      <c r="AC61" s="116" t="s">
        <v>117</v>
      </c>
      <c r="AD61" s="117"/>
      <c r="AE61" s="117"/>
      <c r="AF61" s="117"/>
      <c r="AG61" s="117"/>
      <c r="AH61" s="118"/>
      <c r="AI61" s="176" t="s">
        <v>118</v>
      </c>
      <c r="AJ61" s="176"/>
      <c r="AK61" s="176"/>
      <c r="AL61" s="247"/>
      <c r="AM61" s="163" t="s">
        <v>167</v>
      </c>
      <c r="AN61" s="163"/>
      <c r="AO61" s="163"/>
      <c r="AP61" s="163"/>
      <c r="AQ61" s="163"/>
      <c r="AR61" s="163"/>
      <c r="AS61" s="163"/>
      <c r="AT61" s="164"/>
      <c r="AU61" s="11"/>
      <c r="AV61" s="11"/>
      <c r="AW61" s="11"/>
      <c r="AX61" s="11"/>
      <c r="AY61" s="11"/>
      <c r="AZ61" s="12"/>
    </row>
    <row r="62" spans="1:64" ht="30.6" customHeight="1" x14ac:dyDescent="0.2">
      <c r="A62" s="6"/>
      <c r="B62" s="203" t="s">
        <v>59</v>
      </c>
      <c r="C62" s="203"/>
      <c r="D62" s="203"/>
      <c r="E62" s="203"/>
      <c r="F62" s="203"/>
      <c r="G62" s="203"/>
      <c r="H62" s="203"/>
      <c r="I62" s="204" t="s">
        <v>4</v>
      </c>
      <c r="J62" s="204"/>
      <c r="K62" s="202" t="s">
        <v>62</v>
      </c>
      <c r="L62" s="202"/>
      <c r="M62" s="125">
        <f>AK41</f>
        <v>0</v>
      </c>
      <c r="N62" s="126"/>
      <c r="O62" s="126"/>
      <c r="P62" s="127"/>
      <c r="Q62" s="202" t="s">
        <v>63</v>
      </c>
      <c r="R62" s="202"/>
      <c r="S62" s="159">
        <f>AK42</f>
        <v>0</v>
      </c>
      <c r="T62" s="159"/>
      <c r="U62" s="159"/>
      <c r="V62" s="159"/>
      <c r="W62" s="159">
        <f>30*4</f>
        <v>120</v>
      </c>
      <c r="X62" s="159"/>
      <c r="Y62" s="192"/>
      <c r="Z62" s="193"/>
      <c r="AA62" s="193"/>
      <c r="AB62" s="193"/>
      <c r="AC62" s="192"/>
      <c r="AD62" s="193"/>
      <c r="AE62" s="193"/>
      <c r="AF62" s="193"/>
      <c r="AG62" s="193"/>
      <c r="AH62" s="243"/>
      <c r="AI62" s="159">
        <v>240</v>
      </c>
      <c r="AJ62" s="159"/>
      <c r="AK62" s="159"/>
      <c r="AL62" s="160"/>
      <c r="AM62" s="40" t="s">
        <v>46</v>
      </c>
      <c r="AN62" s="125">
        <f>M62+S62+W62+AI62</f>
        <v>360</v>
      </c>
      <c r="AO62" s="126"/>
      <c r="AP62" s="126"/>
      <c r="AQ62" s="126"/>
      <c r="AR62" s="126"/>
      <c r="AS62" s="126"/>
      <c r="AT62" s="127"/>
      <c r="AU62" s="11"/>
      <c r="AV62" s="11"/>
      <c r="AW62" s="11"/>
      <c r="AX62" s="11"/>
      <c r="AY62" s="11"/>
      <c r="AZ62" s="12"/>
    </row>
    <row r="63" spans="1:64" ht="30.6" customHeight="1" x14ac:dyDescent="0.2">
      <c r="A63" s="6"/>
      <c r="B63" s="203"/>
      <c r="C63" s="203"/>
      <c r="D63" s="203"/>
      <c r="E63" s="203"/>
      <c r="F63" s="203"/>
      <c r="G63" s="203"/>
      <c r="H63" s="203"/>
      <c r="I63" s="204" t="s">
        <v>6</v>
      </c>
      <c r="J63" s="204"/>
      <c r="K63" s="202" t="s">
        <v>69</v>
      </c>
      <c r="L63" s="202"/>
      <c r="M63" s="128">
        <f>AR41</f>
        <v>0</v>
      </c>
      <c r="N63" s="129"/>
      <c r="O63" s="129"/>
      <c r="P63" s="130"/>
      <c r="Q63" s="202" t="s">
        <v>70</v>
      </c>
      <c r="R63" s="187"/>
      <c r="S63" s="153">
        <f>AR42</f>
        <v>0</v>
      </c>
      <c r="T63" s="153"/>
      <c r="U63" s="153"/>
      <c r="V63" s="153"/>
      <c r="W63" s="153">
        <f>7*4</f>
        <v>28</v>
      </c>
      <c r="X63" s="153"/>
      <c r="Y63" s="192"/>
      <c r="Z63" s="193"/>
      <c r="AA63" s="193"/>
      <c r="AB63" s="193"/>
      <c r="AC63" s="192"/>
      <c r="AD63" s="193"/>
      <c r="AE63" s="193"/>
      <c r="AF63" s="193"/>
      <c r="AG63" s="193"/>
      <c r="AH63" s="243"/>
      <c r="AI63" s="165">
        <v>14</v>
      </c>
      <c r="AJ63" s="166"/>
      <c r="AK63" s="166"/>
      <c r="AL63" s="167"/>
      <c r="AM63" s="41" t="s">
        <v>47</v>
      </c>
      <c r="AN63" s="128">
        <f>M63+S63+W63+AI63</f>
        <v>42</v>
      </c>
      <c r="AO63" s="129"/>
      <c r="AP63" s="129"/>
      <c r="AQ63" s="129"/>
      <c r="AR63" s="129"/>
      <c r="AS63" s="129"/>
      <c r="AT63" s="130"/>
      <c r="AU63" s="11"/>
      <c r="AV63" s="11"/>
      <c r="AW63" s="11"/>
      <c r="AX63" s="11"/>
      <c r="AY63" s="11"/>
      <c r="AZ63" s="12"/>
    </row>
    <row r="64" spans="1:64" ht="30.6" customHeight="1" x14ac:dyDescent="0.2">
      <c r="A64" s="6"/>
      <c r="B64" s="203" t="s">
        <v>119</v>
      </c>
      <c r="C64" s="203"/>
      <c r="D64" s="203"/>
      <c r="E64" s="203"/>
      <c r="F64" s="203"/>
      <c r="G64" s="203"/>
      <c r="H64" s="203"/>
      <c r="I64" s="204" t="s">
        <v>4</v>
      </c>
      <c r="J64" s="204"/>
      <c r="K64" s="202" t="s">
        <v>65</v>
      </c>
      <c r="L64" s="202"/>
      <c r="M64" s="125">
        <f>AK43</f>
        <v>0</v>
      </c>
      <c r="N64" s="126"/>
      <c r="O64" s="126"/>
      <c r="P64" s="127"/>
      <c r="Q64" s="187" t="s">
        <v>64</v>
      </c>
      <c r="R64" s="188"/>
      <c r="S64" s="159">
        <f>AK44</f>
        <v>0</v>
      </c>
      <c r="T64" s="159"/>
      <c r="U64" s="159"/>
      <c r="V64" s="159"/>
      <c r="W64" s="159">
        <v>80</v>
      </c>
      <c r="X64" s="159"/>
      <c r="Y64" s="125">
        <v>50</v>
      </c>
      <c r="Z64" s="126"/>
      <c r="AA64" s="126"/>
      <c r="AB64" s="126"/>
      <c r="AC64" s="202" t="s">
        <v>66</v>
      </c>
      <c r="AD64" s="202"/>
      <c r="AE64" s="126">
        <f>AK45</f>
        <v>0</v>
      </c>
      <c r="AF64" s="126"/>
      <c r="AG64" s="126"/>
      <c r="AH64" s="127"/>
      <c r="AI64" s="159">
        <v>255</v>
      </c>
      <c r="AJ64" s="159"/>
      <c r="AK64" s="159"/>
      <c r="AL64" s="160"/>
      <c r="AM64" s="40" t="s">
        <v>48</v>
      </c>
      <c r="AN64" s="125">
        <f>M64+S64+W64+Y64+AE64+AI64</f>
        <v>385</v>
      </c>
      <c r="AO64" s="126"/>
      <c r="AP64" s="126"/>
      <c r="AQ64" s="126"/>
      <c r="AR64" s="126"/>
      <c r="AS64" s="126"/>
      <c r="AT64" s="127"/>
      <c r="AU64" s="11"/>
      <c r="AV64" s="11"/>
      <c r="AW64" s="11"/>
      <c r="AX64" s="11"/>
      <c r="AY64" s="11"/>
      <c r="AZ64" s="12"/>
    </row>
    <row r="65" spans="1:64" ht="30.6" customHeight="1" x14ac:dyDescent="0.2">
      <c r="A65" s="6"/>
      <c r="B65" s="203"/>
      <c r="C65" s="203"/>
      <c r="D65" s="203"/>
      <c r="E65" s="203"/>
      <c r="F65" s="203"/>
      <c r="G65" s="203"/>
      <c r="H65" s="203"/>
      <c r="I65" s="204" t="s">
        <v>6</v>
      </c>
      <c r="J65" s="204"/>
      <c r="K65" s="202" t="s">
        <v>71</v>
      </c>
      <c r="L65" s="202"/>
      <c r="M65" s="128">
        <f>AR43</f>
        <v>0</v>
      </c>
      <c r="N65" s="129"/>
      <c r="O65" s="129"/>
      <c r="P65" s="130"/>
      <c r="Q65" s="189" t="s">
        <v>72</v>
      </c>
      <c r="R65" s="190"/>
      <c r="S65" s="153">
        <f>AR44</f>
        <v>0</v>
      </c>
      <c r="T65" s="153"/>
      <c r="U65" s="153"/>
      <c r="V65" s="153"/>
      <c r="W65" s="153">
        <f>4.5*4</f>
        <v>18</v>
      </c>
      <c r="X65" s="153"/>
      <c r="Y65" s="128">
        <f>7.4*2</f>
        <v>14.8</v>
      </c>
      <c r="Z65" s="129"/>
      <c r="AA65" s="129"/>
      <c r="AB65" s="129"/>
      <c r="AC65" s="238" t="s">
        <v>73</v>
      </c>
      <c r="AD65" s="238"/>
      <c r="AE65" s="129">
        <f>AR45</f>
        <v>0</v>
      </c>
      <c r="AF65" s="129"/>
      <c r="AG65" s="129"/>
      <c r="AH65" s="130"/>
      <c r="AI65" s="165">
        <v>13.5</v>
      </c>
      <c r="AJ65" s="166"/>
      <c r="AK65" s="166"/>
      <c r="AL65" s="167"/>
      <c r="AM65" s="41" t="s">
        <v>49</v>
      </c>
      <c r="AN65" s="128">
        <f>M65+S65+W65+Y65+AE65+AI65</f>
        <v>46.3</v>
      </c>
      <c r="AO65" s="129"/>
      <c r="AP65" s="129"/>
      <c r="AQ65" s="129"/>
      <c r="AR65" s="129"/>
      <c r="AS65" s="129"/>
      <c r="AT65" s="130"/>
      <c r="AU65" s="11"/>
      <c r="AV65" s="11"/>
      <c r="AW65" s="11"/>
      <c r="AX65" s="11"/>
      <c r="AY65" s="11"/>
      <c r="AZ65" s="12"/>
    </row>
    <row r="66" spans="1:64" ht="30.6" customHeight="1" x14ac:dyDescent="0.2">
      <c r="A66" s="6"/>
      <c r="B66" s="203" t="s">
        <v>60</v>
      </c>
      <c r="C66" s="203"/>
      <c r="D66" s="203"/>
      <c r="E66" s="203"/>
      <c r="F66" s="203"/>
      <c r="G66" s="203"/>
      <c r="H66" s="203"/>
      <c r="I66" s="204" t="s">
        <v>4</v>
      </c>
      <c r="J66" s="204"/>
      <c r="K66" s="202" t="s">
        <v>67</v>
      </c>
      <c r="L66" s="202"/>
      <c r="M66" s="125">
        <f>AK46</f>
        <v>0</v>
      </c>
      <c r="N66" s="126"/>
      <c r="O66" s="126"/>
      <c r="P66" s="127"/>
      <c r="Q66" s="189" t="s">
        <v>68</v>
      </c>
      <c r="R66" s="190"/>
      <c r="S66" s="159">
        <f>AK47</f>
        <v>0</v>
      </c>
      <c r="T66" s="159"/>
      <c r="U66" s="159"/>
      <c r="V66" s="159"/>
      <c r="W66" s="159">
        <f>30*4</f>
        <v>120</v>
      </c>
      <c r="X66" s="159"/>
      <c r="Y66" s="154"/>
      <c r="Z66" s="155"/>
      <c r="AA66" s="155"/>
      <c r="AB66" s="155"/>
      <c r="AC66" s="154"/>
      <c r="AD66" s="155"/>
      <c r="AE66" s="155"/>
      <c r="AF66" s="155"/>
      <c r="AG66" s="155"/>
      <c r="AH66" s="158"/>
      <c r="AI66" s="159">
        <v>240</v>
      </c>
      <c r="AJ66" s="159"/>
      <c r="AK66" s="159"/>
      <c r="AL66" s="160"/>
      <c r="AM66" s="40" t="s">
        <v>50</v>
      </c>
      <c r="AN66" s="125">
        <f>M66+S66+W66+AI66</f>
        <v>360</v>
      </c>
      <c r="AO66" s="126"/>
      <c r="AP66" s="126"/>
      <c r="AQ66" s="126"/>
      <c r="AR66" s="126"/>
      <c r="AS66" s="126"/>
      <c r="AT66" s="127"/>
      <c r="AU66" s="11"/>
      <c r="AV66" s="11"/>
      <c r="AW66" s="11"/>
      <c r="AX66" s="11"/>
      <c r="AY66" s="11"/>
      <c r="AZ66" s="12"/>
    </row>
    <row r="67" spans="1:64" ht="30.6" customHeight="1" x14ac:dyDescent="0.2">
      <c r="A67" s="6"/>
      <c r="B67" s="203"/>
      <c r="C67" s="203"/>
      <c r="D67" s="203"/>
      <c r="E67" s="203"/>
      <c r="F67" s="203"/>
      <c r="G67" s="203"/>
      <c r="H67" s="203"/>
      <c r="I67" s="204" t="s">
        <v>6</v>
      </c>
      <c r="J67" s="204"/>
      <c r="K67" s="202" t="s">
        <v>74</v>
      </c>
      <c r="L67" s="202"/>
      <c r="M67" s="128">
        <f>AR46</f>
        <v>0</v>
      </c>
      <c r="N67" s="129"/>
      <c r="O67" s="129"/>
      <c r="P67" s="130"/>
      <c r="Q67" s="189" t="s">
        <v>75</v>
      </c>
      <c r="R67" s="190"/>
      <c r="S67" s="153">
        <f>AR47</f>
        <v>0</v>
      </c>
      <c r="T67" s="153"/>
      <c r="U67" s="153"/>
      <c r="V67" s="153"/>
      <c r="W67" s="153">
        <f>7*4</f>
        <v>28</v>
      </c>
      <c r="X67" s="153"/>
      <c r="Y67" s="156"/>
      <c r="Z67" s="157"/>
      <c r="AA67" s="157"/>
      <c r="AB67" s="157"/>
      <c r="AC67" s="156"/>
      <c r="AD67" s="157"/>
      <c r="AE67" s="157"/>
      <c r="AF67" s="157"/>
      <c r="AG67" s="157"/>
      <c r="AH67" s="191"/>
      <c r="AI67" s="165">
        <v>14</v>
      </c>
      <c r="AJ67" s="166"/>
      <c r="AK67" s="166"/>
      <c r="AL67" s="167"/>
      <c r="AM67" s="41" t="s">
        <v>51</v>
      </c>
      <c r="AN67" s="128">
        <f>M67+S67+W67+AI67</f>
        <v>42</v>
      </c>
      <c r="AO67" s="129"/>
      <c r="AP67" s="129"/>
      <c r="AQ67" s="129"/>
      <c r="AR67" s="129"/>
      <c r="AS67" s="129"/>
      <c r="AT67" s="130"/>
      <c r="AU67" s="11"/>
      <c r="AV67" s="11"/>
      <c r="AW67" s="11"/>
      <c r="AX67" s="11"/>
      <c r="AY67" s="11"/>
      <c r="AZ67" s="12"/>
    </row>
    <row r="68" spans="1:64" ht="30.6" customHeight="1" x14ac:dyDescent="0.2">
      <c r="A68" s="6"/>
      <c r="B68" s="13"/>
      <c r="C68" s="13"/>
      <c r="D68" s="13"/>
      <c r="E68" s="13"/>
      <c r="F68" s="13"/>
      <c r="G68" s="13"/>
      <c r="H68" s="13"/>
      <c r="I68" s="13"/>
      <c r="J68" s="13"/>
      <c r="K68" s="13"/>
      <c r="L68" s="13"/>
      <c r="M68" s="11"/>
      <c r="N68" s="11"/>
      <c r="O68" s="38"/>
      <c r="P68" s="38"/>
      <c r="Q68" s="38"/>
      <c r="R68" s="38"/>
      <c r="S68" s="38"/>
      <c r="T68" s="38"/>
      <c r="U68" s="38"/>
      <c r="V68" s="38"/>
      <c r="W68" s="38"/>
      <c r="X68" s="38"/>
      <c r="Y68" s="38"/>
      <c r="Z68" s="11"/>
      <c r="AA68" s="11"/>
      <c r="AB68" s="11"/>
      <c r="AC68" s="11"/>
      <c r="AD68" s="39"/>
      <c r="AE68" s="39"/>
      <c r="AF68" s="39"/>
      <c r="AG68" s="38"/>
      <c r="AH68" s="38"/>
      <c r="AI68" s="38"/>
      <c r="AJ68" s="38"/>
      <c r="AK68" s="38"/>
      <c r="AL68" s="38"/>
      <c r="AM68" s="38"/>
      <c r="AN68" s="38"/>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2"/>
    </row>
    <row r="69" spans="1:64" ht="30.6" customHeight="1" x14ac:dyDescent="0.2">
      <c r="A69" s="6"/>
      <c r="B69" s="13"/>
      <c r="C69" s="13"/>
      <c r="D69" s="13"/>
      <c r="E69" s="13"/>
      <c r="F69" s="13"/>
      <c r="G69" s="13"/>
      <c r="H69" s="13"/>
      <c r="I69" s="13"/>
      <c r="J69" s="13"/>
      <c r="K69" s="13"/>
      <c r="L69" s="13"/>
      <c r="M69" s="11"/>
      <c r="N69" s="11"/>
      <c r="O69" s="38"/>
      <c r="P69" s="38"/>
      <c r="Q69" s="38"/>
      <c r="R69" s="38"/>
      <c r="S69" s="38"/>
      <c r="T69" s="38"/>
      <c r="U69" s="38"/>
      <c r="V69" s="38"/>
      <c r="W69" s="38"/>
      <c r="X69" s="38"/>
      <c r="Y69" s="38"/>
      <c r="Z69" s="11"/>
      <c r="AA69" s="11"/>
      <c r="AB69" s="11"/>
      <c r="AC69" s="11"/>
      <c r="AD69" s="39"/>
      <c r="AE69" s="39"/>
      <c r="AF69" s="39"/>
      <c r="AG69" s="38"/>
      <c r="AH69" s="38"/>
      <c r="AI69" s="38"/>
      <c r="AJ69" s="38"/>
      <c r="AK69" s="38"/>
      <c r="AL69" s="38"/>
      <c r="AM69" s="38"/>
      <c r="AN69" s="38"/>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2"/>
    </row>
    <row r="70" spans="1:64" ht="30.6" customHeight="1" x14ac:dyDescent="0.2">
      <c r="A70" s="6"/>
      <c r="B70" s="13"/>
      <c r="C70" s="13"/>
      <c r="D70" s="13"/>
      <c r="E70" s="13"/>
      <c r="F70" s="13"/>
      <c r="G70" s="13"/>
      <c r="H70" s="13"/>
      <c r="I70" s="13"/>
      <c r="J70" s="13"/>
      <c r="K70" s="13"/>
      <c r="L70" s="13"/>
      <c r="M70" s="11"/>
      <c r="N70" s="11"/>
      <c r="O70" s="38"/>
      <c r="P70" s="38"/>
      <c r="Q70" s="38"/>
      <c r="R70" s="38"/>
      <c r="S70" s="38"/>
      <c r="T70" s="38"/>
      <c r="U70" s="38"/>
      <c r="V70" s="38"/>
      <c r="W70" s="38"/>
      <c r="X70" s="38"/>
      <c r="Y70" s="38"/>
      <c r="Z70" s="11"/>
      <c r="AA70" s="11"/>
      <c r="AB70" s="11"/>
      <c r="AC70" s="11"/>
      <c r="AD70" s="39"/>
      <c r="AE70" s="39"/>
      <c r="AF70" s="39"/>
      <c r="AG70" s="38"/>
      <c r="AH70" s="38"/>
      <c r="AI70" s="38"/>
      <c r="AJ70" s="38"/>
      <c r="AK70" s="38"/>
      <c r="AL70" s="38"/>
      <c r="AM70" s="38"/>
      <c r="AN70" s="38"/>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2"/>
    </row>
    <row r="71" spans="1:64" ht="15" customHeight="1" x14ac:dyDescent="0.2">
      <c r="A71" s="6"/>
      <c r="B71" s="13"/>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2"/>
    </row>
    <row r="72" spans="1:64" ht="15" customHeight="1" x14ac:dyDescent="0.2">
      <c r="A72" s="6"/>
      <c r="B72" s="13"/>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2"/>
    </row>
    <row r="73" spans="1:64" ht="15" customHeight="1" x14ac:dyDescent="0.2">
      <c r="A73" s="6"/>
      <c r="B73" s="13"/>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2"/>
    </row>
    <row r="74" spans="1:64" ht="15" customHeight="1" x14ac:dyDescent="0.2">
      <c r="A74" s="6"/>
      <c r="B74" s="13"/>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2"/>
    </row>
    <row r="75" spans="1:64" ht="15" customHeight="1" x14ac:dyDescent="0.2">
      <c r="A75" s="6"/>
      <c r="B75" s="13"/>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2"/>
    </row>
    <row r="76" spans="1:64" ht="15" customHeight="1" x14ac:dyDescent="0.2">
      <c r="A76" s="6"/>
      <c r="B76" s="13"/>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2"/>
    </row>
    <row r="77" spans="1:64" ht="30" customHeight="1" x14ac:dyDescent="0.2">
      <c r="A77" s="6"/>
      <c r="B77" s="25" t="s">
        <v>110</v>
      </c>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05" t="s">
        <v>180</v>
      </c>
      <c r="AI77" s="106"/>
      <c r="AJ77" s="106"/>
      <c r="AK77" s="106"/>
      <c r="AL77" s="106"/>
      <c r="AM77" s="106"/>
      <c r="AN77" s="106"/>
      <c r="AO77" s="106"/>
      <c r="AP77" s="106"/>
      <c r="AQ77" s="106"/>
      <c r="AR77" s="106"/>
      <c r="AS77" s="106"/>
      <c r="AT77" s="106"/>
      <c r="AU77" s="106"/>
      <c r="AV77" s="106"/>
      <c r="AW77" s="106"/>
      <c r="AX77" s="107"/>
      <c r="AY77" s="11"/>
      <c r="AZ77" s="11"/>
      <c r="BA77" s="11"/>
      <c r="BB77" s="11"/>
      <c r="BC77" s="11"/>
      <c r="BD77" s="11"/>
      <c r="BE77" s="11"/>
      <c r="BF77" s="11"/>
      <c r="BG77" s="11"/>
      <c r="BH77" s="11"/>
      <c r="BI77" s="11"/>
      <c r="BJ77" s="11"/>
      <c r="BK77" s="11"/>
      <c r="BL77" s="12"/>
    </row>
    <row r="78" spans="1:64" ht="30.6" customHeight="1" thickBot="1" x14ac:dyDescent="0.25">
      <c r="A78" s="6"/>
      <c r="G78" s="11"/>
      <c r="H78" s="11"/>
      <c r="I78" s="11"/>
      <c r="J78" s="11"/>
      <c r="K78" s="11"/>
      <c r="L78" s="11"/>
      <c r="M78" s="11"/>
      <c r="N78" s="11"/>
      <c r="O78" s="11"/>
      <c r="P78" s="11"/>
      <c r="Q78" s="11"/>
      <c r="R78" s="11"/>
      <c r="S78" s="11"/>
      <c r="T78" s="11"/>
      <c r="U78" s="13" t="s">
        <v>120</v>
      </c>
      <c r="V78" s="42"/>
      <c r="W78" s="11"/>
      <c r="X78" s="11"/>
      <c r="Y78" s="11"/>
      <c r="Z78" s="11"/>
      <c r="AA78" s="11"/>
      <c r="AB78" s="11"/>
      <c r="AC78" s="11"/>
      <c r="AD78" s="11"/>
      <c r="AE78" s="11"/>
      <c r="AF78" s="11"/>
      <c r="AG78" s="11"/>
      <c r="AH78" s="103" t="s">
        <v>179</v>
      </c>
      <c r="AI78" s="101"/>
      <c r="AJ78" s="101"/>
      <c r="AK78" s="101"/>
      <c r="AL78" s="101"/>
      <c r="AM78" s="101"/>
      <c r="AN78" s="101"/>
      <c r="AO78" s="101"/>
      <c r="AP78" s="101"/>
      <c r="AQ78" s="101"/>
      <c r="AR78" s="101"/>
      <c r="AS78" s="101"/>
      <c r="AT78" s="101"/>
      <c r="AU78" s="101"/>
      <c r="AV78" s="101"/>
      <c r="AW78" s="101" t="str">
        <f>IF(AP80&gt;=245,"OK","NG")</f>
        <v>NG</v>
      </c>
      <c r="AX78" s="104"/>
      <c r="AY78" s="11"/>
      <c r="AZ78" s="11"/>
      <c r="BA78" s="11"/>
      <c r="BB78" s="11"/>
      <c r="BC78" s="11"/>
      <c r="BD78" s="12"/>
    </row>
    <row r="79" spans="1:64" ht="30.6" customHeight="1" thickBot="1" x14ac:dyDescent="0.25">
      <c r="A79" s="6"/>
      <c r="B79" s="229" t="s">
        <v>43</v>
      </c>
      <c r="C79" s="229"/>
      <c r="D79" s="229"/>
      <c r="E79" s="229"/>
      <c r="F79" s="229"/>
      <c r="G79" s="229"/>
      <c r="H79" s="229"/>
      <c r="I79" s="229"/>
      <c r="J79" s="229"/>
      <c r="K79" s="229"/>
      <c r="L79" s="230"/>
      <c r="M79" s="263">
        <v>0.54039999999999999</v>
      </c>
      <c r="N79" s="264"/>
      <c r="O79" s="264"/>
      <c r="P79" s="264"/>
      <c r="Q79" s="265"/>
      <c r="R79" s="11"/>
      <c r="S79" s="11"/>
      <c r="T79" s="11"/>
      <c r="U79" s="11"/>
      <c r="V79" s="232" t="s">
        <v>44</v>
      </c>
      <c r="W79" s="233"/>
      <c r="X79" s="234"/>
      <c r="Y79" s="119"/>
      <c r="Z79" s="120"/>
      <c r="AA79" s="120"/>
      <c r="AB79" s="120"/>
      <c r="AC79" s="120"/>
      <c r="AD79" s="120"/>
      <c r="AE79" s="120"/>
      <c r="AF79" s="121"/>
      <c r="AG79" s="11"/>
      <c r="AH79" s="98" t="s">
        <v>175</v>
      </c>
      <c r="AI79" s="101" t="s">
        <v>178</v>
      </c>
      <c r="AJ79" s="101"/>
      <c r="AK79" s="101"/>
      <c r="AL79" s="101"/>
      <c r="AM79" s="101"/>
      <c r="AN79" s="101"/>
      <c r="AO79" s="11" t="s">
        <v>171</v>
      </c>
      <c r="AP79" s="101">
        <f>ROUNDDOWN(365*Y79,0)</f>
        <v>0</v>
      </c>
      <c r="AQ79" s="101"/>
      <c r="AR79" s="101"/>
      <c r="AS79" s="101"/>
      <c r="AT79" s="12" t="s">
        <v>172</v>
      </c>
      <c r="AU79" s="13" t="s">
        <v>177</v>
      </c>
      <c r="AV79" s="11"/>
      <c r="AW79" s="11"/>
      <c r="AX79" s="97"/>
      <c r="AY79" s="11"/>
      <c r="AZ79" s="11"/>
      <c r="BA79" s="11"/>
      <c r="BB79" s="11"/>
      <c r="BC79" s="11"/>
      <c r="BD79" s="12"/>
    </row>
    <row r="80" spans="1:64" ht="30.6" customHeight="1" thickBot="1" x14ac:dyDescent="0.25">
      <c r="A80" s="6"/>
      <c r="B80" s="231" t="s">
        <v>111</v>
      </c>
      <c r="C80" s="231"/>
      <c r="D80" s="231"/>
      <c r="E80" s="231"/>
      <c r="F80" s="231"/>
      <c r="G80" s="231"/>
      <c r="H80" s="231"/>
      <c r="I80" s="231"/>
      <c r="J80" s="231"/>
      <c r="K80" s="231"/>
      <c r="L80" s="105"/>
      <c r="M80" s="114" t="s">
        <v>45</v>
      </c>
      <c r="N80" s="115"/>
      <c r="O80" s="260"/>
      <c r="P80" s="261"/>
      <c r="Q80" s="262"/>
      <c r="R80" s="11"/>
      <c r="S80" s="11"/>
      <c r="T80" s="11"/>
      <c r="U80" s="11"/>
      <c r="V80" s="235"/>
      <c r="W80" s="236"/>
      <c r="X80" s="237"/>
      <c r="Y80" s="122"/>
      <c r="Z80" s="123"/>
      <c r="AA80" s="123"/>
      <c r="AB80" s="123"/>
      <c r="AC80" s="123"/>
      <c r="AD80" s="123"/>
      <c r="AE80" s="123"/>
      <c r="AF80" s="124"/>
      <c r="AG80" s="11"/>
      <c r="AH80" s="99" t="s">
        <v>173</v>
      </c>
      <c r="AI80" s="102" t="s">
        <v>174</v>
      </c>
      <c r="AJ80" s="102"/>
      <c r="AK80" s="102"/>
      <c r="AL80" s="102"/>
      <c r="AM80" s="102"/>
      <c r="AN80" s="102"/>
      <c r="AO80" s="46" t="s">
        <v>171</v>
      </c>
      <c r="AP80" s="168">
        <f>ROUNDDOWN(AP79*1.4,0)</f>
        <v>0</v>
      </c>
      <c r="AQ80" s="168"/>
      <c r="AR80" s="168"/>
      <c r="AS80" s="168"/>
      <c r="AT80" s="46" t="s">
        <v>172</v>
      </c>
      <c r="AU80" s="32" t="s">
        <v>177</v>
      </c>
      <c r="AV80" s="46"/>
      <c r="AW80" s="46"/>
      <c r="AX80" s="100"/>
      <c r="AY80" s="11"/>
      <c r="AZ80" s="11"/>
      <c r="BA80" s="11"/>
      <c r="BB80" s="11"/>
      <c r="BC80" s="11"/>
      <c r="BD80" s="12"/>
    </row>
    <row r="81" spans="1:64" ht="30.6" customHeight="1" x14ac:dyDescent="0.2">
      <c r="A81" s="6"/>
      <c r="B81" s="13"/>
      <c r="C81" s="13"/>
      <c r="D81" s="13"/>
      <c r="E81" s="13"/>
      <c r="F81" s="13"/>
      <c r="G81" s="13"/>
      <c r="H81" s="13"/>
      <c r="I81" s="13"/>
      <c r="J81" s="13"/>
      <c r="K81" s="13"/>
      <c r="L81" s="13"/>
      <c r="M81" s="11"/>
      <c r="N81" s="11"/>
      <c r="O81" s="38"/>
      <c r="P81" s="38"/>
      <c r="Q81" s="38"/>
      <c r="R81" s="38"/>
      <c r="S81" s="38"/>
      <c r="T81" s="38"/>
      <c r="U81" s="38"/>
      <c r="V81" s="38"/>
      <c r="W81" s="38"/>
      <c r="X81" s="38"/>
      <c r="Y81" s="38"/>
      <c r="Z81" s="11"/>
      <c r="AA81" s="11"/>
      <c r="AB81" s="11"/>
      <c r="AC81" s="11"/>
      <c r="AD81" s="39"/>
      <c r="AE81" s="39"/>
      <c r="AF81" s="39"/>
      <c r="AG81" s="38"/>
      <c r="AH81" s="38"/>
      <c r="AI81" s="38"/>
      <c r="AJ81" s="38"/>
      <c r="AK81" s="13"/>
      <c r="AL81" s="38"/>
      <c r="AN81" s="38"/>
      <c r="AO81" s="11"/>
      <c r="AQ81" s="11"/>
      <c r="AR81" s="11"/>
      <c r="AS81" s="11"/>
      <c r="AT81" s="11"/>
      <c r="AU81" s="11"/>
      <c r="AV81" s="11"/>
      <c r="AW81" s="11"/>
      <c r="AX81" s="11"/>
      <c r="AY81" s="11"/>
      <c r="AZ81" s="11"/>
      <c r="BA81" s="11"/>
      <c r="BB81" s="11"/>
      <c r="BC81" s="11"/>
      <c r="BD81" s="11"/>
      <c r="BE81" s="11"/>
      <c r="BF81" s="11"/>
      <c r="BG81" s="11"/>
      <c r="BH81" s="11"/>
      <c r="BI81" s="11"/>
      <c r="BJ81" s="11"/>
      <c r="BK81" s="11"/>
      <c r="BL81" s="12"/>
    </row>
    <row r="82" spans="1:64" ht="30.6" customHeight="1" x14ac:dyDescent="0.2">
      <c r="A82" s="6"/>
      <c r="B82" s="13"/>
      <c r="C82" s="13"/>
      <c r="D82" s="13"/>
      <c r="E82" s="13"/>
      <c r="F82" s="13"/>
      <c r="G82" s="13"/>
      <c r="H82" s="13"/>
      <c r="I82" s="13"/>
      <c r="J82" s="13"/>
      <c r="K82" s="13"/>
      <c r="L82" s="13"/>
      <c r="M82" s="11"/>
      <c r="N82" s="11"/>
      <c r="O82" s="38"/>
      <c r="P82" s="38"/>
      <c r="Q82" s="38"/>
      <c r="R82" s="38"/>
      <c r="S82" s="38"/>
      <c r="T82" s="38"/>
      <c r="U82" s="38"/>
      <c r="V82" s="38"/>
      <c r="W82" s="38"/>
      <c r="X82" s="38"/>
      <c r="Y82" s="38"/>
      <c r="Z82" s="11"/>
      <c r="AA82" s="11"/>
      <c r="AB82" s="11"/>
      <c r="AC82" s="11"/>
      <c r="AD82" s="39"/>
      <c r="AE82" s="39"/>
      <c r="AF82" s="39"/>
      <c r="AG82" s="38"/>
      <c r="AH82" s="38"/>
      <c r="AI82" s="38"/>
      <c r="AJ82" s="38"/>
      <c r="AK82" s="38"/>
      <c r="AL82" s="38"/>
      <c r="AM82" s="38"/>
      <c r="AN82" s="38"/>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2"/>
    </row>
    <row r="83" spans="1:64" ht="30.6" customHeight="1" x14ac:dyDescent="0.2">
      <c r="A83" s="6"/>
      <c r="B83" s="13"/>
      <c r="C83" s="13"/>
      <c r="D83" s="13"/>
      <c r="E83" s="13"/>
      <c r="F83" s="13"/>
      <c r="G83" s="13"/>
      <c r="H83" s="13"/>
      <c r="I83" s="13"/>
      <c r="J83" s="13"/>
      <c r="K83" s="13"/>
      <c r="L83" s="13"/>
      <c r="M83" s="11"/>
      <c r="N83" s="11"/>
      <c r="O83" s="38"/>
      <c r="P83" s="38"/>
      <c r="Q83" s="38"/>
      <c r="R83" s="38"/>
      <c r="S83" s="38"/>
      <c r="T83" s="38"/>
      <c r="U83" s="38"/>
      <c r="V83" s="38"/>
      <c r="W83" s="38"/>
      <c r="X83" s="38"/>
      <c r="Y83" s="38"/>
      <c r="Z83" s="11"/>
      <c r="AA83" s="11"/>
      <c r="AB83" s="11"/>
      <c r="AC83" s="11"/>
      <c r="AD83" s="39"/>
      <c r="AE83" s="39"/>
      <c r="AF83" s="39"/>
      <c r="AG83" s="38"/>
      <c r="AH83" s="38"/>
      <c r="AI83" s="38"/>
      <c r="AJ83" s="38"/>
      <c r="AK83" s="38"/>
      <c r="AL83" s="38"/>
      <c r="AM83" s="38"/>
      <c r="AN83" s="38"/>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2"/>
    </row>
    <row r="84" spans="1:64" ht="30.6" customHeight="1" x14ac:dyDescent="0.2">
      <c r="A84" s="6"/>
      <c r="B84" s="13"/>
      <c r="C84" s="13"/>
      <c r="D84" s="13"/>
      <c r="E84" s="13"/>
      <c r="F84" s="13"/>
      <c r="G84" s="13"/>
      <c r="H84" s="13"/>
      <c r="I84" s="13"/>
      <c r="J84" s="13"/>
      <c r="K84" s="13"/>
      <c r="L84" s="13"/>
      <c r="M84" s="11"/>
      <c r="N84" s="11"/>
      <c r="O84" s="38"/>
      <c r="P84" s="38"/>
      <c r="Q84" s="38"/>
      <c r="R84" s="38"/>
      <c r="S84" s="38"/>
      <c r="T84" s="38"/>
      <c r="U84" s="38"/>
      <c r="V84" s="38"/>
      <c r="W84" s="38"/>
      <c r="X84" s="38"/>
      <c r="Y84" s="38"/>
      <c r="Z84" s="11"/>
      <c r="AA84" s="11"/>
      <c r="AB84" s="11"/>
      <c r="AC84" s="11"/>
      <c r="AD84" s="39"/>
      <c r="AE84" s="39"/>
      <c r="AF84" s="39"/>
      <c r="AG84" s="38"/>
      <c r="AH84" s="38"/>
      <c r="AI84" s="38"/>
      <c r="AJ84" s="38"/>
      <c r="AK84" s="38"/>
      <c r="AL84" s="38"/>
      <c r="AM84" s="38"/>
      <c r="AN84" s="38"/>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2"/>
    </row>
    <row r="85" spans="1:64" ht="30.6" customHeight="1" x14ac:dyDescent="0.2">
      <c r="A85" s="6"/>
      <c r="B85" s="13"/>
      <c r="C85" s="13"/>
      <c r="D85" s="13"/>
      <c r="E85" s="13"/>
      <c r="F85" s="13"/>
      <c r="G85" s="13"/>
      <c r="H85" s="13"/>
      <c r="I85" s="13"/>
      <c r="J85" s="13"/>
      <c r="K85" s="13"/>
      <c r="L85" s="13"/>
      <c r="M85" s="11"/>
      <c r="N85" s="11"/>
      <c r="O85" s="38"/>
      <c r="P85" s="38"/>
      <c r="Q85" s="38"/>
      <c r="R85" s="38"/>
      <c r="S85" s="38"/>
      <c r="T85" s="38"/>
      <c r="U85" s="38"/>
      <c r="V85" s="38"/>
      <c r="W85" s="38"/>
      <c r="X85" s="38"/>
      <c r="Y85" s="38"/>
      <c r="Z85" s="11"/>
      <c r="AA85" s="11"/>
      <c r="AB85" s="11"/>
      <c r="AC85" s="11"/>
      <c r="AD85" s="39"/>
      <c r="AE85" s="39"/>
      <c r="AF85" s="39"/>
      <c r="AG85" s="38"/>
      <c r="AH85" s="38"/>
      <c r="AI85" s="38"/>
      <c r="AJ85" s="38"/>
      <c r="AK85" s="38"/>
      <c r="AL85" s="38"/>
      <c r="AM85" s="38"/>
      <c r="AN85" s="38"/>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2"/>
    </row>
    <row r="86" spans="1:64" ht="30" customHeight="1" x14ac:dyDescent="0.2">
      <c r="A86" s="6"/>
      <c r="B86" s="13"/>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2"/>
    </row>
    <row r="87" spans="1:64" ht="30.6" customHeight="1" x14ac:dyDescent="0.2">
      <c r="A87" s="6"/>
      <c r="B87" s="25" t="s">
        <v>121</v>
      </c>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2"/>
    </row>
    <row r="88" spans="1:64" ht="60.6" customHeight="1" x14ac:dyDescent="0.2">
      <c r="A88" s="6"/>
      <c r="B88" s="177" t="s">
        <v>112</v>
      </c>
      <c r="C88" s="117"/>
      <c r="D88" s="117"/>
      <c r="E88" s="117"/>
      <c r="F88" s="118"/>
      <c r="G88" s="176" t="s">
        <v>124</v>
      </c>
      <c r="H88" s="161"/>
      <c r="I88" s="161"/>
      <c r="J88" s="161"/>
      <c r="K88" s="161"/>
      <c r="L88" s="161"/>
      <c r="M88" s="176" t="s">
        <v>155</v>
      </c>
      <c r="N88" s="176"/>
      <c r="O88" s="176"/>
      <c r="P88" s="176"/>
      <c r="Q88" s="116" t="s">
        <v>125</v>
      </c>
      <c r="R88" s="163"/>
      <c r="S88" s="163"/>
      <c r="T88" s="163"/>
      <c r="U88" s="163"/>
      <c r="V88" s="209"/>
      <c r="W88" s="163" t="s">
        <v>168</v>
      </c>
      <c r="X88" s="163"/>
      <c r="Y88" s="163"/>
      <c r="Z88" s="164"/>
      <c r="AA88" s="116" t="s">
        <v>126</v>
      </c>
      <c r="AB88" s="163"/>
      <c r="AC88" s="163"/>
      <c r="AD88" s="163"/>
      <c r="AE88" s="163"/>
      <c r="AF88" s="164"/>
      <c r="AG88" s="161" t="s">
        <v>25</v>
      </c>
      <c r="AH88" s="161"/>
      <c r="AI88" s="161"/>
      <c r="AJ88" s="161"/>
      <c r="AK88" s="116" t="s">
        <v>127</v>
      </c>
      <c r="AL88" s="163"/>
      <c r="AM88" s="163"/>
      <c r="AN88" s="163"/>
      <c r="AO88" s="176" t="s">
        <v>169</v>
      </c>
      <c r="AP88" s="176"/>
      <c r="AQ88" s="176"/>
      <c r="AR88" s="176"/>
      <c r="AS88" s="176"/>
      <c r="AT88" s="176"/>
      <c r="AU88" s="176"/>
      <c r="AV88" s="176"/>
      <c r="AW88" s="176"/>
      <c r="AX88" s="1"/>
      <c r="AY88" s="1"/>
      <c r="AZ88" s="1"/>
      <c r="BA88" s="12"/>
    </row>
    <row r="89" spans="1:64" ht="34.950000000000003" customHeight="1" x14ac:dyDescent="0.2">
      <c r="A89" s="6"/>
      <c r="B89" s="194" t="s">
        <v>122</v>
      </c>
      <c r="C89" s="195"/>
      <c r="D89" s="196"/>
      <c r="E89" s="200" t="s">
        <v>23</v>
      </c>
      <c r="F89" s="201"/>
      <c r="G89" s="215" t="s">
        <v>29</v>
      </c>
      <c r="H89" s="216"/>
      <c r="I89" s="257">
        <f>$P$28</f>
        <v>0</v>
      </c>
      <c r="J89" s="258"/>
      <c r="K89" s="258"/>
      <c r="L89" s="259"/>
      <c r="M89" s="202" t="s">
        <v>46</v>
      </c>
      <c r="N89" s="202"/>
      <c r="O89" s="159">
        <f t="shared" ref="O89:O94" si="2">AN62</f>
        <v>360</v>
      </c>
      <c r="P89" s="159"/>
      <c r="Q89" s="214" t="s">
        <v>52</v>
      </c>
      <c r="R89" s="214"/>
      <c r="S89" s="149">
        <f>ROUND(O89/60,0)</f>
        <v>6</v>
      </c>
      <c r="T89" s="150"/>
      <c r="U89" s="150"/>
      <c r="V89" s="151"/>
      <c r="W89" s="137">
        <f>I89*S89</f>
        <v>0</v>
      </c>
      <c r="X89" s="137"/>
      <c r="Y89" s="137"/>
      <c r="Z89" s="138"/>
      <c r="AA89" s="140">
        <f>W89+W90</f>
        <v>0</v>
      </c>
      <c r="AB89" s="141"/>
      <c r="AC89" s="141"/>
      <c r="AD89" s="141"/>
      <c r="AE89" s="141"/>
      <c r="AF89" s="142"/>
      <c r="AG89" s="162">
        <v>365</v>
      </c>
      <c r="AH89" s="162"/>
      <c r="AI89" s="162"/>
      <c r="AJ89" s="162"/>
      <c r="AK89" s="294">
        <f>Y79</f>
        <v>0</v>
      </c>
      <c r="AL89" s="295"/>
      <c r="AM89" s="295"/>
      <c r="AN89" s="295"/>
      <c r="AO89" s="139" t="s">
        <v>131</v>
      </c>
      <c r="AP89" s="139"/>
      <c r="AQ89" s="300">
        <f>ROUNDUP((AA89+AA91+AA93)*AG89*AK89,0)</f>
        <v>0</v>
      </c>
      <c r="AR89" s="300"/>
      <c r="AS89" s="300"/>
      <c r="AT89" s="300"/>
      <c r="AU89" s="300"/>
      <c r="AV89" s="300"/>
      <c r="AW89" s="300"/>
      <c r="AX89" s="19"/>
      <c r="AY89" s="19"/>
      <c r="AZ89" s="19"/>
      <c r="BA89" s="12"/>
    </row>
    <row r="90" spans="1:64" ht="34.950000000000003" customHeight="1" x14ac:dyDescent="0.2">
      <c r="A90" s="6"/>
      <c r="B90" s="197"/>
      <c r="C90" s="198"/>
      <c r="D90" s="199"/>
      <c r="E90" s="200" t="s">
        <v>24</v>
      </c>
      <c r="F90" s="201"/>
      <c r="G90" s="215" t="s">
        <v>30</v>
      </c>
      <c r="H90" s="216"/>
      <c r="I90" s="257">
        <f>$P$29</f>
        <v>0</v>
      </c>
      <c r="J90" s="258"/>
      <c r="K90" s="258"/>
      <c r="L90" s="259"/>
      <c r="M90" s="238" t="s">
        <v>47</v>
      </c>
      <c r="N90" s="238"/>
      <c r="O90" s="153">
        <f t="shared" si="2"/>
        <v>42</v>
      </c>
      <c r="P90" s="153"/>
      <c r="Q90" s="214" t="s">
        <v>53</v>
      </c>
      <c r="R90" s="214"/>
      <c r="S90" s="128">
        <f>ROUNDUP(O90,-1)</f>
        <v>50</v>
      </c>
      <c r="T90" s="129"/>
      <c r="U90" s="129"/>
      <c r="V90" s="152"/>
      <c r="W90" s="137">
        <f t="shared" ref="W90:W94" si="3">I90*S90</f>
        <v>0</v>
      </c>
      <c r="X90" s="137"/>
      <c r="Y90" s="137"/>
      <c r="Z90" s="138"/>
      <c r="AA90" s="143"/>
      <c r="AB90" s="144"/>
      <c r="AC90" s="144"/>
      <c r="AD90" s="144"/>
      <c r="AE90" s="144"/>
      <c r="AF90" s="145"/>
      <c r="AG90" s="162"/>
      <c r="AH90" s="162"/>
      <c r="AI90" s="162"/>
      <c r="AJ90" s="162"/>
      <c r="AK90" s="296"/>
      <c r="AL90" s="297"/>
      <c r="AM90" s="297"/>
      <c r="AN90" s="297"/>
      <c r="AO90" s="139"/>
      <c r="AP90" s="139"/>
      <c r="AQ90" s="300"/>
      <c r="AR90" s="300"/>
      <c r="AS90" s="300"/>
      <c r="AT90" s="300"/>
      <c r="AU90" s="300"/>
      <c r="AV90" s="300"/>
      <c r="AW90" s="300"/>
      <c r="AX90" s="19"/>
      <c r="AY90" s="19"/>
      <c r="AZ90" s="19"/>
      <c r="BA90" s="12"/>
    </row>
    <row r="91" spans="1:64" ht="34.950000000000003" customHeight="1" x14ac:dyDescent="0.2">
      <c r="A91" s="6"/>
      <c r="B91" s="194" t="s">
        <v>107</v>
      </c>
      <c r="C91" s="195"/>
      <c r="D91" s="196"/>
      <c r="E91" s="200" t="s">
        <v>23</v>
      </c>
      <c r="F91" s="201"/>
      <c r="G91" s="215" t="s">
        <v>29</v>
      </c>
      <c r="H91" s="216"/>
      <c r="I91" s="257">
        <f>$P$28</f>
        <v>0</v>
      </c>
      <c r="J91" s="258"/>
      <c r="K91" s="258"/>
      <c r="L91" s="259"/>
      <c r="M91" s="202" t="s">
        <v>48</v>
      </c>
      <c r="N91" s="202"/>
      <c r="O91" s="159">
        <f t="shared" si="2"/>
        <v>385</v>
      </c>
      <c r="P91" s="159"/>
      <c r="Q91" s="214" t="s">
        <v>54</v>
      </c>
      <c r="R91" s="214"/>
      <c r="S91" s="149">
        <f>ROUND(O91/60,0)</f>
        <v>6</v>
      </c>
      <c r="T91" s="150"/>
      <c r="U91" s="150"/>
      <c r="V91" s="151"/>
      <c r="W91" s="137">
        <f t="shared" si="3"/>
        <v>0</v>
      </c>
      <c r="X91" s="137"/>
      <c r="Y91" s="137"/>
      <c r="Z91" s="138"/>
      <c r="AA91" s="140">
        <f t="shared" ref="AA91" si="4">W91+W92</f>
        <v>0</v>
      </c>
      <c r="AB91" s="141"/>
      <c r="AC91" s="141"/>
      <c r="AD91" s="141"/>
      <c r="AE91" s="141"/>
      <c r="AF91" s="142"/>
      <c r="AG91" s="162"/>
      <c r="AH91" s="162"/>
      <c r="AI91" s="162"/>
      <c r="AJ91" s="162"/>
      <c r="AK91" s="296"/>
      <c r="AL91" s="297"/>
      <c r="AM91" s="297"/>
      <c r="AN91" s="297"/>
      <c r="AO91" s="139"/>
      <c r="AP91" s="139"/>
      <c r="AQ91" s="300"/>
      <c r="AR91" s="300"/>
      <c r="AS91" s="300"/>
      <c r="AT91" s="300"/>
      <c r="AU91" s="300"/>
      <c r="AV91" s="300"/>
      <c r="AW91" s="300"/>
      <c r="AX91" s="19"/>
      <c r="AY91" s="19"/>
      <c r="AZ91" s="19"/>
      <c r="BA91" s="12"/>
    </row>
    <row r="92" spans="1:64" ht="34.950000000000003" customHeight="1" x14ac:dyDescent="0.2">
      <c r="A92" s="6"/>
      <c r="B92" s="197"/>
      <c r="C92" s="198"/>
      <c r="D92" s="199"/>
      <c r="E92" s="200" t="s">
        <v>24</v>
      </c>
      <c r="F92" s="201"/>
      <c r="G92" s="215" t="s">
        <v>30</v>
      </c>
      <c r="H92" s="216"/>
      <c r="I92" s="257">
        <f>$P$29</f>
        <v>0</v>
      </c>
      <c r="J92" s="258"/>
      <c r="K92" s="258"/>
      <c r="L92" s="259"/>
      <c r="M92" s="238" t="s">
        <v>49</v>
      </c>
      <c r="N92" s="238"/>
      <c r="O92" s="153">
        <f t="shared" si="2"/>
        <v>46.3</v>
      </c>
      <c r="P92" s="153"/>
      <c r="Q92" s="214" t="s">
        <v>55</v>
      </c>
      <c r="R92" s="214"/>
      <c r="S92" s="128">
        <f>ROUNDUP(O92,-1)</f>
        <v>50</v>
      </c>
      <c r="T92" s="129"/>
      <c r="U92" s="129"/>
      <c r="V92" s="152"/>
      <c r="W92" s="137">
        <f t="shared" si="3"/>
        <v>0</v>
      </c>
      <c r="X92" s="137"/>
      <c r="Y92" s="137"/>
      <c r="Z92" s="138"/>
      <c r="AA92" s="143"/>
      <c r="AB92" s="144"/>
      <c r="AC92" s="144"/>
      <c r="AD92" s="144"/>
      <c r="AE92" s="144"/>
      <c r="AF92" s="145"/>
      <c r="AG92" s="162"/>
      <c r="AH92" s="162"/>
      <c r="AI92" s="162"/>
      <c r="AJ92" s="162"/>
      <c r="AK92" s="296"/>
      <c r="AL92" s="297"/>
      <c r="AM92" s="297"/>
      <c r="AN92" s="297"/>
      <c r="AO92" s="139"/>
      <c r="AP92" s="139"/>
      <c r="AQ92" s="300"/>
      <c r="AR92" s="300"/>
      <c r="AS92" s="300"/>
      <c r="AT92" s="300"/>
      <c r="AU92" s="300"/>
      <c r="AV92" s="300"/>
      <c r="AW92" s="300"/>
      <c r="AX92" s="19"/>
      <c r="AY92" s="19"/>
      <c r="AZ92" s="19"/>
      <c r="BA92" s="12"/>
    </row>
    <row r="93" spans="1:64" ht="34.950000000000003" customHeight="1" x14ac:dyDescent="0.2">
      <c r="A93" s="6"/>
      <c r="B93" s="194" t="s">
        <v>123</v>
      </c>
      <c r="C93" s="195"/>
      <c r="D93" s="196"/>
      <c r="E93" s="200" t="s">
        <v>23</v>
      </c>
      <c r="F93" s="201"/>
      <c r="G93" s="215" t="s">
        <v>29</v>
      </c>
      <c r="H93" s="216"/>
      <c r="I93" s="257">
        <f>$P$28</f>
        <v>0</v>
      </c>
      <c r="J93" s="258"/>
      <c r="K93" s="258"/>
      <c r="L93" s="259"/>
      <c r="M93" s="202" t="s">
        <v>50</v>
      </c>
      <c r="N93" s="202"/>
      <c r="O93" s="159">
        <f t="shared" si="2"/>
        <v>360</v>
      </c>
      <c r="P93" s="159"/>
      <c r="Q93" s="214" t="s">
        <v>56</v>
      </c>
      <c r="R93" s="214"/>
      <c r="S93" s="149">
        <f>ROUND(O93/60,0)</f>
        <v>6</v>
      </c>
      <c r="T93" s="150"/>
      <c r="U93" s="150"/>
      <c r="V93" s="151"/>
      <c r="W93" s="137">
        <f t="shared" si="3"/>
        <v>0</v>
      </c>
      <c r="X93" s="137"/>
      <c r="Y93" s="137"/>
      <c r="Z93" s="138"/>
      <c r="AA93" s="140">
        <f t="shared" ref="AA93" si="5">W93+W94</f>
        <v>0</v>
      </c>
      <c r="AB93" s="141"/>
      <c r="AC93" s="141"/>
      <c r="AD93" s="141"/>
      <c r="AE93" s="141"/>
      <c r="AF93" s="142"/>
      <c r="AG93" s="162"/>
      <c r="AH93" s="162"/>
      <c r="AI93" s="162"/>
      <c r="AJ93" s="162"/>
      <c r="AK93" s="296"/>
      <c r="AL93" s="297"/>
      <c r="AM93" s="297"/>
      <c r="AN93" s="297"/>
      <c r="AO93" s="139"/>
      <c r="AP93" s="139"/>
      <c r="AQ93" s="300"/>
      <c r="AR93" s="300"/>
      <c r="AS93" s="300"/>
      <c r="AT93" s="300"/>
      <c r="AU93" s="300"/>
      <c r="AV93" s="300"/>
      <c r="AW93" s="300"/>
      <c r="AX93" s="19"/>
      <c r="AY93" s="19"/>
      <c r="AZ93" s="19"/>
      <c r="BA93" s="12"/>
    </row>
    <row r="94" spans="1:64" ht="34.950000000000003" customHeight="1" x14ac:dyDescent="0.2">
      <c r="A94" s="6"/>
      <c r="B94" s="197"/>
      <c r="C94" s="198"/>
      <c r="D94" s="199"/>
      <c r="E94" s="200" t="s">
        <v>24</v>
      </c>
      <c r="F94" s="201"/>
      <c r="G94" s="215" t="s">
        <v>30</v>
      </c>
      <c r="H94" s="216"/>
      <c r="I94" s="257">
        <f>$P$29</f>
        <v>0</v>
      </c>
      <c r="J94" s="258"/>
      <c r="K94" s="258"/>
      <c r="L94" s="259"/>
      <c r="M94" s="238" t="s">
        <v>51</v>
      </c>
      <c r="N94" s="238"/>
      <c r="O94" s="153">
        <f t="shared" si="2"/>
        <v>42</v>
      </c>
      <c r="P94" s="153"/>
      <c r="Q94" s="214" t="s">
        <v>57</v>
      </c>
      <c r="R94" s="214"/>
      <c r="S94" s="128">
        <f>ROUNDUP(O94,-1)</f>
        <v>50</v>
      </c>
      <c r="T94" s="129"/>
      <c r="U94" s="129"/>
      <c r="V94" s="152"/>
      <c r="W94" s="137">
        <f t="shared" si="3"/>
        <v>0</v>
      </c>
      <c r="X94" s="137"/>
      <c r="Y94" s="137"/>
      <c r="Z94" s="138"/>
      <c r="AA94" s="143"/>
      <c r="AB94" s="144"/>
      <c r="AC94" s="144"/>
      <c r="AD94" s="144"/>
      <c r="AE94" s="144"/>
      <c r="AF94" s="145"/>
      <c r="AG94" s="162"/>
      <c r="AH94" s="162"/>
      <c r="AI94" s="162"/>
      <c r="AJ94" s="162"/>
      <c r="AK94" s="298"/>
      <c r="AL94" s="299"/>
      <c r="AM94" s="299"/>
      <c r="AN94" s="299"/>
      <c r="AO94" s="139"/>
      <c r="AP94" s="139"/>
      <c r="AQ94" s="300"/>
      <c r="AR94" s="300"/>
      <c r="AS94" s="300"/>
      <c r="AT94" s="300"/>
      <c r="AU94" s="300"/>
      <c r="AV94" s="300"/>
      <c r="AW94" s="300"/>
      <c r="AX94" s="19"/>
      <c r="AY94" s="19"/>
      <c r="AZ94" s="19"/>
      <c r="BA94" s="12"/>
    </row>
    <row r="95" spans="1:64" ht="30.6" customHeight="1" x14ac:dyDescent="0.2">
      <c r="A95" s="6"/>
      <c r="B95" s="13"/>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2"/>
    </row>
    <row r="96" spans="1:64" ht="30.6" customHeight="1" x14ac:dyDescent="0.2">
      <c r="A96" s="6"/>
      <c r="B96" s="13"/>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2"/>
    </row>
    <row r="97" spans="1:64" ht="30.6" customHeight="1" x14ac:dyDescent="0.2">
      <c r="A97" s="6"/>
      <c r="B97" s="13"/>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2"/>
    </row>
    <row r="98" spans="1:64" ht="30.6" customHeight="1" x14ac:dyDescent="0.2">
      <c r="A98" s="6"/>
      <c r="B98" s="13"/>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2"/>
    </row>
    <row r="99" spans="1:64" ht="30.6" customHeight="1" x14ac:dyDescent="0.2">
      <c r="A99" s="6"/>
      <c r="B99" s="13"/>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2"/>
    </row>
    <row r="100" spans="1:64" ht="30.6" customHeight="1" x14ac:dyDescent="0.2">
      <c r="A100" s="6"/>
      <c r="B100" s="13"/>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2"/>
    </row>
    <row r="101" spans="1:64" ht="30.6" customHeight="1" x14ac:dyDescent="0.2">
      <c r="A101" s="6"/>
      <c r="B101" s="13"/>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2"/>
    </row>
    <row r="102" spans="1:64" ht="16.2" customHeight="1" x14ac:dyDescent="0.2">
      <c r="A102" s="6"/>
      <c r="B102" s="13"/>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2"/>
    </row>
    <row r="113" spans="1:64" ht="30.6" customHeight="1" x14ac:dyDescent="0.2">
      <c r="A113" s="13"/>
      <c r="B113" s="13"/>
      <c r="C113" s="11"/>
      <c r="D113" s="11"/>
      <c r="E113" s="11"/>
      <c r="F113" s="11"/>
      <c r="G113" s="11"/>
      <c r="H113" s="11"/>
      <c r="I113" s="11"/>
      <c r="J113" s="18"/>
      <c r="K113" s="18"/>
      <c r="L113" s="18"/>
      <c r="M113" s="20"/>
      <c r="N113" s="20"/>
      <c r="O113" s="20"/>
      <c r="P113" s="20"/>
      <c r="Q113" s="20"/>
      <c r="R113" s="20"/>
      <c r="S113" s="20"/>
      <c r="T113" s="20"/>
      <c r="U113" s="20"/>
      <c r="V113" s="11"/>
      <c r="W113" s="11"/>
      <c r="X113" s="12"/>
      <c r="Y113" s="13"/>
      <c r="Z113" s="11"/>
      <c r="AA113" s="11"/>
      <c r="AB113" s="11"/>
      <c r="AC113" s="19"/>
      <c r="AD113" s="19"/>
      <c r="AE113" s="19"/>
      <c r="AF113" s="19"/>
      <c r="AG113" s="19"/>
      <c r="AH113" s="19"/>
      <c r="AI113" s="21"/>
      <c r="AJ113" s="21"/>
      <c r="AK113" s="21"/>
      <c r="AL113" s="21"/>
      <c r="AM113" s="21"/>
      <c r="AN113" s="21"/>
      <c r="AO113" s="21"/>
      <c r="AP113" s="21"/>
      <c r="AQ113" s="21"/>
      <c r="AR113" s="21"/>
      <c r="AS113" s="21"/>
      <c r="AT113" s="21"/>
      <c r="AU113" s="19"/>
      <c r="AV113" s="18"/>
      <c r="AW113" s="19"/>
      <c r="AX113" s="19"/>
      <c r="AY113" s="19"/>
      <c r="AZ113" s="19"/>
      <c r="BA113" s="19"/>
      <c r="BB113" s="19"/>
      <c r="BC113" s="19"/>
      <c r="BD113" s="19"/>
      <c r="BE113" s="19"/>
      <c r="BF113" s="19"/>
      <c r="BG113" s="19"/>
      <c r="BH113" s="19"/>
      <c r="BI113" s="19"/>
      <c r="BJ113" s="19"/>
      <c r="BK113" s="19"/>
      <c r="BL113" s="12"/>
    </row>
    <row r="114" spans="1:64" ht="14.1" customHeight="1" thickBot="1" x14ac:dyDescent="0.25"/>
    <row r="115" spans="1:64" ht="44.4" customHeight="1" thickBot="1" x14ac:dyDescent="0.25">
      <c r="A115" s="254" t="s">
        <v>128</v>
      </c>
      <c r="B115" s="255"/>
      <c r="C115" s="255"/>
      <c r="D115" s="255"/>
      <c r="E115" s="255"/>
      <c r="F115" s="255"/>
      <c r="G115" s="255"/>
      <c r="H115" s="255"/>
      <c r="I115" s="255"/>
      <c r="J115" s="255"/>
      <c r="K115" s="255"/>
      <c r="L115" s="255"/>
      <c r="M115" s="255"/>
      <c r="N115" s="255"/>
      <c r="O115" s="255"/>
      <c r="P115" s="255"/>
      <c r="Q115" s="255"/>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6"/>
    </row>
    <row r="116" spans="1:64" ht="30" customHeight="1" x14ac:dyDescent="0.2"/>
    <row r="117" spans="1:64" ht="49.95" customHeight="1" x14ac:dyDescent="0.2">
      <c r="B117" s="213"/>
      <c r="C117" s="213"/>
      <c r="D117" s="213"/>
      <c r="E117" s="213"/>
      <c r="F117" s="213"/>
      <c r="G117" s="213"/>
      <c r="H117" s="213"/>
      <c r="I117" s="213"/>
      <c r="J117" s="213"/>
      <c r="K117" s="213"/>
      <c r="L117" s="213"/>
      <c r="M117" s="213"/>
      <c r="N117" s="213"/>
      <c r="O117" s="146" t="s">
        <v>79</v>
      </c>
      <c r="P117" s="207"/>
      <c r="Q117" s="207"/>
      <c r="R117" s="207"/>
      <c r="S117" s="207"/>
      <c r="T117" s="207"/>
      <c r="U117" s="207"/>
      <c r="V117" s="208"/>
      <c r="W117" s="146" t="s">
        <v>80</v>
      </c>
      <c r="X117" s="147"/>
      <c r="Y117" s="147"/>
      <c r="Z117" s="147"/>
      <c r="AA117" s="147"/>
      <c r="AB117" s="147"/>
      <c r="AC117" s="148"/>
    </row>
    <row r="118" spans="1:64" ht="49.95" customHeight="1" x14ac:dyDescent="0.2">
      <c r="B118" s="210" t="s">
        <v>77</v>
      </c>
      <c r="C118" s="210"/>
      <c r="D118" s="210"/>
      <c r="E118" s="210"/>
      <c r="F118" s="210"/>
      <c r="G118" s="210"/>
      <c r="H118" s="210"/>
      <c r="I118" s="210"/>
      <c r="J118" s="210"/>
      <c r="K118" s="210"/>
      <c r="L118" s="210"/>
      <c r="M118" s="210"/>
      <c r="N118" s="210"/>
      <c r="O118" s="210" t="s">
        <v>130</v>
      </c>
      <c r="P118" s="210"/>
      <c r="Q118" s="211">
        <f>AB9</f>
        <v>0</v>
      </c>
      <c r="R118" s="212"/>
      <c r="S118" s="212"/>
      <c r="T118" s="212"/>
      <c r="U118" s="212"/>
      <c r="V118" s="212"/>
      <c r="W118" s="43" t="s">
        <v>132</v>
      </c>
      <c r="X118" s="212">
        <f>Q118*5</f>
        <v>0</v>
      </c>
      <c r="Y118" s="212"/>
      <c r="Z118" s="212"/>
      <c r="AA118" s="212"/>
      <c r="AB118" s="212"/>
      <c r="AC118" s="276"/>
    </row>
    <row r="119" spans="1:64" ht="49.95" customHeight="1" thickBot="1" x14ac:dyDescent="0.25">
      <c r="B119" s="210" t="s">
        <v>76</v>
      </c>
      <c r="C119" s="210"/>
      <c r="D119" s="210"/>
      <c r="E119" s="210"/>
      <c r="F119" s="210"/>
      <c r="G119" s="210"/>
      <c r="H119" s="210"/>
      <c r="I119" s="210"/>
      <c r="J119" s="210"/>
      <c r="K119" s="210"/>
      <c r="L119" s="210"/>
      <c r="M119" s="210"/>
      <c r="N119" s="210"/>
      <c r="O119" s="210" t="s">
        <v>131</v>
      </c>
      <c r="P119" s="210"/>
      <c r="Q119" s="211">
        <f>AQ89</f>
        <v>0</v>
      </c>
      <c r="R119" s="212"/>
      <c r="S119" s="212"/>
      <c r="T119" s="212"/>
      <c r="U119" s="212"/>
      <c r="V119" s="212"/>
      <c r="W119" s="44" t="s">
        <v>133</v>
      </c>
      <c r="X119" s="277">
        <f>Q119*5</f>
        <v>0</v>
      </c>
      <c r="Y119" s="277"/>
      <c r="Z119" s="277"/>
      <c r="AA119" s="277"/>
      <c r="AB119" s="277"/>
      <c r="AC119" s="278"/>
      <c r="AD119" s="136" t="s">
        <v>129</v>
      </c>
      <c r="AE119" s="136"/>
      <c r="AF119" s="136"/>
      <c r="AG119" s="136"/>
      <c r="AH119" s="136"/>
      <c r="AI119" s="136"/>
      <c r="AJ119" s="136"/>
      <c r="AK119" s="136"/>
      <c r="AL119" s="136"/>
      <c r="AM119" s="136"/>
      <c r="AN119" s="136"/>
      <c r="AO119" s="136"/>
      <c r="AP119" s="136"/>
      <c r="AQ119" s="136"/>
    </row>
    <row r="120" spans="1:64" ht="55.05" customHeight="1" thickBot="1" x14ac:dyDescent="0.25">
      <c r="B120" s="210" t="s">
        <v>78</v>
      </c>
      <c r="C120" s="210"/>
      <c r="D120" s="210"/>
      <c r="E120" s="210"/>
      <c r="F120" s="210"/>
      <c r="G120" s="210"/>
      <c r="H120" s="210"/>
      <c r="I120" s="210"/>
      <c r="J120" s="210"/>
      <c r="K120" s="210"/>
      <c r="L120" s="210"/>
      <c r="M120" s="210"/>
      <c r="N120" s="210"/>
      <c r="O120" s="205">
        <f>SUM(Q118:V119)</f>
        <v>0</v>
      </c>
      <c r="P120" s="206"/>
      <c r="Q120" s="206"/>
      <c r="R120" s="206"/>
      <c r="S120" s="206"/>
      <c r="T120" s="206"/>
      <c r="U120" s="206"/>
      <c r="V120" s="206"/>
      <c r="W120" s="45" t="s">
        <v>134</v>
      </c>
      <c r="X120" s="279">
        <f>SUM(X118:AC119)</f>
        <v>0</v>
      </c>
      <c r="Y120" s="279"/>
      <c r="Z120" s="279"/>
      <c r="AA120" s="279"/>
      <c r="AB120" s="279"/>
      <c r="AC120" s="280"/>
      <c r="AD120" s="274">
        <v>178585000</v>
      </c>
      <c r="AE120" s="206"/>
      <c r="AF120" s="206"/>
      <c r="AG120" s="206"/>
      <c r="AH120" s="206"/>
      <c r="AI120" s="206"/>
      <c r="AJ120" s="206"/>
      <c r="AK120" s="206"/>
      <c r="AL120" s="206"/>
      <c r="AM120" s="206"/>
      <c r="AN120" s="206"/>
      <c r="AO120" s="206"/>
      <c r="AP120" s="206"/>
      <c r="AQ120" s="275"/>
      <c r="AR120" s="250" t="str">
        <f>IF(X120&lt;=AD120,"ＯＫ","ＮＧ")</f>
        <v>ＯＫ</v>
      </c>
      <c r="AS120" s="250"/>
    </row>
    <row r="121" spans="1:64" ht="30" customHeight="1" x14ac:dyDescent="0.2">
      <c r="AC121" s="251"/>
      <c r="AD121" s="251"/>
      <c r="AE121" s="251"/>
      <c r="AF121" s="251"/>
      <c r="AG121" s="251"/>
      <c r="AH121" s="251"/>
      <c r="AI121" s="251"/>
      <c r="AJ121" s="251"/>
      <c r="AK121" s="251"/>
      <c r="AL121" s="251"/>
      <c r="AM121" s="251"/>
      <c r="AN121" s="251"/>
      <c r="AO121" s="251"/>
      <c r="AP121" s="251"/>
      <c r="AQ121" s="251"/>
      <c r="AR121" s="251"/>
      <c r="AS121" s="251"/>
      <c r="AT121" s="251"/>
      <c r="AU121" s="251"/>
      <c r="AV121" s="251"/>
      <c r="AW121" s="251"/>
      <c r="AX121" s="251"/>
      <c r="AY121" s="251"/>
      <c r="AZ121" s="251"/>
      <c r="BA121" s="251"/>
      <c r="BB121" s="251"/>
      <c r="BC121" s="251"/>
      <c r="BD121" s="251"/>
    </row>
    <row r="122" spans="1:64" ht="30" customHeight="1" x14ac:dyDescent="0.2"/>
    <row r="123" spans="1:64" ht="30" customHeight="1" x14ac:dyDescent="0.2"/>
    <row r="124" spans="1:64" ht="30" customHeight="1" x14ac:dyDescent="0.2"/>
    <row r="125" spans="1:64" ht="30" customHeight="1" x14ac:dyDescent="0.2"/>
    <row r="126" spans="1:64" ht="30" customHeight="1" x14ac:dyDescent="0.2"/>
    <row r="127" spans="1:64" ht="30" customHeight="1" x14ac:dyDescent="0.2"/>
    <row r="128" spans="1:64" ht="30" customHeight="1" x14ac:dyDescent="0.2"/>
    <row r="129" s="2" customFormat="1" ht="30" customHeight="1" x14ac:dyDescent="0.2"/>
    <row r="130" s="2" customFormat="1" ht="30" customHeight="1" x14ac:dyDescent="0.2"/>
    <row r="131" s="2" customFormat="1" ht="30" customHeight="1" x14ac:dyDescent="0.2"/>
    <row r="132" s="2" customFormat="1" ht="30" customHeight="1" x14ac:dyDescent="0.2"/>
    <row r="133" s="2" customFormat="1" ht="30" customHeight="1" x14ac:dyDescent="0.2"/>
    <row r="134" s="2" customFormat="1" ht="30" customHeight="1" x14ac:dyDescent="0.2"/>
    <row r="135" s="2" customFormat="1" ht="30" customHeight="1" x14ac:dyDescent="0.2"/>
    <row r="136" s="2" customFormat="1" ht="30" customHeight="1" x14ac:dyDescent="0.2"/>
    <row r="137" s="2" customFormat="1" ht="30" customHeight="1" x14ac:dyDescent="0.2"/>
    <row r="138" s="2" customFormat="1" ht="30" customHeight="1" x14ac:dyDescent="0.2"/>
  </sheetData>
  <sheetProtection algorithmName="SHA-512" hashValue="yuzC/yuPhyzSy/a1UtMb7yqLbNdAEe2n6DWvfMmPdxhCMWMRtYg67STg7QNLHFwZx6yQMS3fUaQ1fhoTkcdaPg==" saltValue="Kh7USDCGNBJFW3bN837/Vw==" spinCount="100000" sheet="1" objects="1" scenarios="1"/>
  <mergeCells count="285">
    <mergeCell ref="C4:W5"/>
    <mergeCell ref="B1:H1"/>
    <mergeCell ref="AD120:AQ120"/>
    <mergeCell ref="X118:AC118"/>
    <mergeCell ref="X119:AC119"/>
    <mergeCell ref="X120:AC120"/>
    <mergeCell ref="AG4:AW4"/>
    <mergeCell ref="AB4:AF4"/>
    <mergeCell ref="M9:N9"/>
    <mergeCell ref="O9:P9"/>
    <mergeCell ref="B9:L9"/>
    <mergeCell ref="A7:AR7"/>
    <mergeCell ref="AP40:AW40"/>
    <mergeCell ref="AA89:AF90"/>
    <mergeCell ref="AA91:AF92"/>
    <mergeCell ref="AA88:AF88"/>
    <mergeCell ref="AK88:AN88"/>
    <mergeCell ref="AK89:AN94"/>
    <mergeCell ref="AQ89:AW94"/>
    <mergeCell ref="AO88:AW88"/>
    <mergeCell ref="I64:J64"/>
    <mergeCell ref="I65:J65"/>
    <mergeCell ref="I66:J66"/>
    <mergeCell ref="I67:J67"/>
    <mergeCell ref="B2:AX2"/>
    <mergeCell ref="AR120:AS120"/>
    <mergeCell ref="AC121:BD121"/>
    <mergeCell ref="AV46:AW46"/>
    <mergeCell ref="AV47:AW47"/>
    <mergeCell ref="Z9:AA9"/>
    <mergeCell ref="A115:AU115"/>
    <mergeCell ref="AM61:AT61"/>
    <mergeCell ref="I89:L89"/>
    <mergeCell ref="G89:H89"/>
    <mergeCell ref="G90:H90"/>
    <mergeCell ref="I90:L90"/>
    <mergeCell ref="I91:L91"/>
    <mergeCell ref="I92:L92"/>
    <mergeCell ref="I93:L93"/>
    <mergeCell ref="I94:L94"/>
    <mergeCell ref="G91:H91"/>
    <mergeCell ref="G92:H92"/>
    <mergeCell ref="O80:Q80"/>
    <mergeCell ref="M79:Q79"/>
    <mergeCell ref="Q119:V119"/>
    <mergeCell ref="AI40:AO40"/>
    <mergeCell ref="B62:H63"/>
    <mergeCell ref="B64:H65"/>
    <mergeCell ref="AE40:AH40"/>
    <mergeCell ref="AV41:AW41"/>
    <mergeCell ref="AV42:AW42"/>
    <mergeCell ref="AV43:AW43"/>
    <mergeCell ref="AV44:AW44"/>
    <mergeCell ref="AV45:AW45"/>
    <mergeCell ref="AN41:AO41"/>
    <mergeCell ref="AI42:AJ42"/>
    <mergeCell ref="AN42:AO42"/>
    <mergeCell ref="AI43:AJ43"/>
    <mergeCell ref="AN43:AO43"/>
    <mergeCell ref="AI44:AJ44"/>
    <mergeCell ref="AN44:AO44"/>
    <mergeCell ref="AI45:AJ45"/>
    <mergeCell ref="AN45:AO45"/>
    <mergeCell ref="AK43:AM43"/>
    <mergeCell ref="AK44:AM44"/>
    <mergeCell ref="AK45:AM45"/>
    <mergeCell ref="AK41:AM41"/>
    <mergeCell ref="AK42:AM42"/>
    <mergeCell ref="AP44:AQ44"/>
    <mergeCell ref="AP45:AQ45"/>
    <mergeCell ref="AR41:AU41"/>
    <mergeCell ref="AR42:AU42"/>
    <mergeCell ref="AR43:AU43"/>
    <mergeCell ref="Y65:AB65"/>
    <mergeCell ref="AR44:AU44"/>
    <mergeCell ref="AR45:AU45"/>
    <mergeCell ref="AR46:AU46"/>
    <mergeCell ref="AR47:AU47"/>
    <mergeCell ref="AP46:AQ46"/>
    <mergeCell ref="AP47:AQ47"/>
    <mergeCell ref="AI65:AL65"/>
    <mergeCell ref="AE64:AH64"/>
    <mergeCell ref="AK47:AM47"/>
    <mergeCell ref="Y61:AB61"/>
    <mergeCell ref="Y62:AB62"/>
    <mergeCell ref="AN65:AT65"/>
    <mergeCell ref="AN62:AT62"/>
    <mergeCell ref="AE44:AH44"/>
    <mergeCell ref="AE45:AH45"/>
    <mergeCell ref="AE46:AH46"/>
    <mergeCell ref="AN63:AT63"/>
    <mergeCell ref="AC65:AD65"/>
    <mergeCell ref="AC63:AH63"/>
    <mergeCell ref="AI63:AL63"/>
    <mergeCell ref="AI61:AL61"/>
    <mergeCell ref="AI46:AJ46"/>
    <mergeCell ref="AN46:AO46"/>
    <mergeCell ref="AI47:AJ47"/>
    <mergeCell ref="AN47:AO47"/>
    <mergeCell ref="AK46:AM46"/>
    <mergeCell ref="AI62:AL62"/>
    <mergeCell ref="AC64:AD64"/>
    <mergeCell ref="AI64:AL64"/>
    <mergeCell ref="AC46:AD46"/>
    <mergeCell ref="AC62:AH62"/>
    <mergeCell ref="Z40:AD40"/>
    <mergeCell ref="M88:P88"/>
    <mergeCell ref="B79:L79"/>
    <mergeCell ref="B80:L80"/>
    <mergeCell ref="V79:X80"/>
    <mergeCell ref="J43:T43"/>
    <mergeCell ref="U43:V43"/>
    <mergeCell ref="M93:N93"/>
    <mergeCell ref="M94:N94"/>
    <mergeCell ref="O89:P89"/>
    <mergeCell ref="O90:P90"/>
    <mergeCell ref="O91:P91"/>
    <mergeCell ref="O92:P92"/>
    <mergeCell ref="O93:P93"/>
    <mergeCell ref="O94:P94"/>
    <mergeCell ref="M90:N90"/>
    <mergeCell ref="M91:N91"/>
    <mergeCell ref="M92:N92"/>
    <mergeCell ref="J46:T46"/>
    <mergeCell ref="U46:V46"/>
    <mergeCell ref="C46:I47"/>
    <mergeCell ref="AC43:AD43"/>
    <mergeCell ref="Z41:AA41"/>
    <mergeCell ref="Z42:AA42"/>
    <mergeCell ref="N28:O28"/>
    <mergeCell ref="N29:O29"/>
    <mergeCell ref="C28:M28"/>
    <mergeCell ref="C29:M29"/>
    <mergeCell ref="Q28:R28"/>
    <mergeCell ref="Q29:R29"/>
    <mergeCell ref="J41:T41"/>
    <mergeCell ref="U41:V41"/>
    <mergeCell ref="J40:T40"/>
    <mergeCell ref="C40:I40"/>
    <mergeCell ref="U40:Y40"/>
    <mergeCell ref="C41:I42"/>
    <mergeCell ref="J42:T42"/>
    <mergeCell ref="O120:V120"/>
    <mergeCell ref="O117:V117"/>
    <mergeCell ref="Q88:V88"/>
    <mergeCell ref="B118:N118"/>
    <mergeCell ref="O118:P118"/>
    <mergeCell ref="Q118:V118"/>
    <mergeCell ref="B119:N119"/>
    <mergeCell ref="O119:P119"/>
    <mergeCell ref="B117:N117"/>
    <mergeCell ref="B120:N120"/>
    <mergeCell ref="Q89:R89"/>
    <mergeCell ref="Q90:R90"/>
    <mergeCell ref="Q91:R91"/>
    <mergeCell ref="Q92:R92"/>
    <mergeCell ref="Q93:R93"/>
    <mergeCell ref="Q94:R94"/>
    <mergeCell ref="B91:D92"/>
    <mergeCell ref="E91:F91"/>
    <mergeCell ref="E92:F92"/>
    <mergeCell ref="G93:H93"/>
    <mergeCell ref="G94:H94"/>
    <mergeCell ref="B93:D94"/>
    <mergeCell ref="E93:F93"/>
    <mergeCell ref="E94:F94"/>
    <mergeCell ref="Y63:AB63"/>
    <mergeCell ref="Y64:AB64"/>
    <mergeCell ref="Z44:AA44"/>
    <mergeCell ref="W62:X62"/>
    <mergeCell ref="B89:D90"/>
    <mergeCell ref="E89:F89"/>
    <mergeCell ref="E90:F90"/>
    <mergeCell ref="Q61:V61"/>
    <mergeCell ref="M89:N89"/>
    <mergeCell ref="K61:P61"/>
    <mergeCell ref="K62:L62"/>
    <mergeCell ref="K63:L63"/>
    <mergeCell ref="K64:L64"/>
    <mergeCell ref="K65:L65"/>
    <mergeCell ref="K66:L66"/>
    <mergeCell ref="K67:L67"/>
    <mergeCell ref="M62:P62"/>
    <mergeCell ref="Q67:R67"/>
    <mergeCell ref="S89:V89"/>
    <mergeCell ref="S90:V90"/>
    <mergeCell ref="B61:J61"/>
    <mergeCell ref="B66:H67"/>
    <mergeCell ref="I62:J62"/>
    <mergeCell ref="I63:J63"/>
    <mergeCell ref="G88:L88"/>
    <mergeCell ref="B88:F88"/>
    <mergeCell ref="C43:I45"/>
    <mergeCell ref="S64:V64"/>
    <mergeCell ref="S65:V65"/>
    <mergeCell ref="Q64:R64"/>
    <mergeCell ref="Q65:R65"/>
    <mergeCell ref="S66:V66"/>
    <mergeCell ref="Q66:R66"/>
    <mergeCell ref="M66:P66"/>
    <mergeCell ref="M67:P67"/>
    <mergeCell ref="Q62:R62"/>
    <mergeCell ref="S62:V62"/>
    <mergeCell ref="S63:V63"/>
    <mergeCell ref="Q63:R63"/>
    <mergeCell ref="U42:V42"/>
    <mergeCell ref="X45:Y45"/>
    <mergeCell ref="AC41:AD41"/>
    <mergeCell ref="Z45:AA45"/>
    <mergeCell ref="Z47:AA47"/>
    <mergeCell ref="Z46:AA46"/>
    <mergeCell ref="AC44:AD44"/>
    <mergeCell ref="AC45:AD45"/>
    <mergeCell ref="AC47:AD47"/>
    <mergeCell ref="X46:Y46"/>
    <mergeCell ref="X47:Y47"/>
    <mergeCell ref="Z43:AA43"/>
    <mergeCell ref="S91:V91"/>
    <mergeCell ref="S92:V92"/>
    <mergeCell ref="S93:V93"/>
    <mergeCell ref="AN66:AT66"/>
    <mergeCell ref="W67:X67"/>
    <mergeCell ref="Y66:AB66"/>
    <mergeCell ref="Y67:AB67"/>
    <mergeCell ref="AC66:AH66"/>
    <mergeCell ref="AI66:AL66"/>
    <mergeCell ref="AG88:AJ88"/>
    <mergeCell ref="AG89:AJ94"/>
    <mergeCell ref="W88:Z88"/>
    <mergeCell ref="S94:V94"/>
    <mergeCell ref="AI67:AL67"/>
    <mergeCell ref="AN67:AT67"/>
    <mergeCell ref="AP79:AS79"/>
    <mergeCell ref="AP80:AS80"/>
    <mergeCell ref="W66:X66"/>
    <mergeCell ref="S67:V67"/>
    <mergeCell ref="AC67:AH67"/>
    <mergeCell ref="X41:Y41"/>
    <mergeCell ref="X42:Y42"/>
    <mergeCell ref="X43:Y43"/>
    <mergeCell ref="X44:Y44"/>
    <mergeCell ref="AD119:AQ119"/>
    <mergeCell ref="W89:Z89"/>
    <mergeCell ref="W90:Z90"/>
    <mergeCell ref="W91:Z91"/>
    <mergeCell ref="W92:Z92"/>
    <mergeCell ref="W93:Z93"/>
    <mergeCell ref="W94:Z94"/>
    <mergeCell ref="AO89:AP94"/>
    <mergeCell ref="AA93:AF94"/>
    <mergeCell ref="W117:AC117"/>
    <mergeCell ref="AI41:AJ41"/>
    <mergeCell ref="W63:X63"/>
    <mergeCell ref="AE41:AH41"/>
    <mergeCell ref="AE42:AH42"/>
    <mergeCell ref="AE43:AH43"/>
    <mergeCell ref="AE47:AH47"/>
    <mergeCell ref="AE65:AH65"/>
    <mergeCell ref="W61:X61"/>
    <mergeCell ref="W64:X64"/>
    <mergeCell ref="W65:X65"/>
    <mergeCell ref="AI79:AN79"/>
    <mergeCell ref="AI80:AN80"/>
    <mergeCell ref="AH78:AV78"/>
    <mergeCell ref="AW78:AX78"/>
    <mergeCell ref="AH77:AX77"/>
    <mergeCell ref="AB9:AE9"/>
    <mergeCell ref="A18:AR18"/>
    <mergeCell ref="M80:N80"/>
    <mergeCell ref="AC61:AH61"/>
    <mergeCell ref="Y79:AF80"/>
    <mergeCell ref="AN64:AT64"/>
    <mergeCell ref="M63:P63"/>
    <mergeCell ref="M64:P64"/>
    <mergeCell ref="M65:P65"/>
    <mergeCell ref="AP41:AQ41"/>
    <mergeCell ref="AP42:AQ42"/>
    <mergeCell ref="AP43:AQ43"/>
    <mergeCell ref="AC42:AD42"/>
    <mergeCell ref="J44:T44"/>
    <mergeCell ref="J45:T45"/>
    <mergeCell ref="J47:T47"/>
    <mergeCell ref="U44:V44"/>
    <mergeCell ref="U45:V45"/>
    <mergeCell ref="U47:V47"/>
  </mergeCells>
  <phoneticPr fontId="1"/>
  <printOptions horizontalCentered="1"/>
  <pageMargins left="0.59055118110236227" right="0.39370078740157483" top="0.39370078740157483" bottom="0.39370078740157483" header="0.31496062992125984" footer="0.31496062992125984"/>
  <pageSetup paperSize="9" scale="52" fitToHeight="0" orientation="portrait" r:id="rId1"/>
  <headerFooter>
    <oddFooter>&amp;P / &amp;N ページ</oddFooter>
  </headerFooter>
  <rowBreaks count="2" manualBreakCount="2">
    <brk id="58" max="50" man="1"/>
    <brk id="110" max="50" man="1"/>
  </rowBreaks>
  <colBreaks count="1" manualBreakCount="1">
    <brk id="5" max="12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2F785-4AA8-4863-ACEF-AC1FB8579890}">
  <sheetPr>
    <tabColor rgb="FFFFFFCC"/>
    <pageSetUpPr fitToPage="1"/>
  </sheetPr>
  <dimension ref="A1:AY52"/>
  <sheetViews>
    <sheetView view="pageBreakPreview" zoomScaleNormal="100" zoomScaleSheetLayoutView="100" workbookViewId="0">
      <selection activeCell="P9" sqref="P9"/>
    </sheetView>
  </sheetViews>
  <sheetFormatPr defaultColWidth="2.44140625" defaultRowHeight="14.1" customHeight="1" x14ac:dyDescent="0.2"/>
  <cols>
    <col min="1" max="5" width="3.77734375" style="4" customWidth="1"/>
    <col min="6" max="6" width="9" style="4" customWidth="1"/>
    <col min="7" max="9" width="3.77734375" style="4" customWidth="1"/>
    <col min="10" max="10" width="8.109375" style="4" customWidth="1"/>
    <col min="11" max="23" width="3.77734375" style="4" customWidth="1"/>
    <col min="24" max="24" width="7.5546875" style="4" customWidth="1"/>
    <col min="25" max="34" width="3.77734375" style="4" customWidth="1"/>
    <col min="35" max="35" width="4.77734375" style="4" customWidth="1"/>
    <col min="36" max="46" width="3.77734375" style="4" customWidth="1"/>
    <col min="47" max="47" width="2.44140625" style="4" customWidth="1"/>
    <col min="48" max="16384" width="2.44140625" style="4"/>
  </cols>
  <sheetData>
    <row r="1" spans="1:51" ht="49.2" customHeight="1" x14ac:dyDescent="0.2">
      <c r="B1" s="548" t="s">
        <v>135</v>
      </c>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548"/>
      <c r="AL1" s="548"/>
      <c r="AM1" s="548"/>
      <c r="AN1" s="548"/>
      <c r="AO1" s="548"/>
      <c r="AP1" s="548"/>
      <c r="AQ1" s="548"/>
      <c r="AR1" s="548"/>
      <c r="AS1" s="548"/>
    </row>
    <row r="2" spans="1:51" ht="13.8" customHeight="1" x14ac:dyDescent="0.2"/>
    <row r="3" spans="1:51" ht="14.1" customHeight="1" thickBot="1" x14ac:dyDescent="0.25"/>
    <row r="4" spans="1:51" ht="40.200000000000003" customHeight="1" thickBot="1" x14ac:dyDescent="0.25">
      <c r="B4" s="47" t="s">
        <v>100</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9"/>
    </row>
    <row r="5" spans="1:51" ht="19.95" customHeight="1" x14ac:dyDescent="0.2">
      <c r="B5" s="1"/>
    </row>
    <row r="6" spans="1:51" ht="33" customHeight="1" x14ac:dyDescent="0.2">
      <c r="B6" s="361" t="s">
        <v>176</v>
      </c>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
      <c r="AP6" s="3"/>
      <c r="AQ6" s="3"/>
      <c r="AR6" s="3"/>
      <c r="AS6" s="3"/>
      <c r="AT6" s="3"/>
      <c r="AU6" s="3"/>
      <c r="AV6" s="3"/>
      <c r="AW6" s="3"/>
      <c r="AX6" s="3"/>
      <c r="AY6" s="3"/>
    </row>
    <row r="7" spans="1:51" ht="33" customHeight="1" x14ac:dyDescent="0.2">
      <c r="B7" s="566" t="s">
        <v>148</v>
      </c>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
      <c r="AU7" s="3"/>
      <c r="AV7" s="3"/>
      <c r="AW7" s="3"/>
      <c r="AX7" s="3"/>
      <c r="AY7" s="3"/>
    </row>
    <row r="8" spans="1:51" ht="33" customHeight="1" thickBot="1" x14ac:dyDescent="0.25">
      <c r="B8" s="1"/>
    </row>
    <row r="9" spans="1:51" ht="33" customHeight="1" thickBot="1" x14ac:dyDescent="0.25">
      <c r="B9" s="327" t="s">
        <v>156</v>
      </c>
      <c r="C9" s="328"/>
      <c r="D9" s="328"/>
      <c r="E9" s="328"/>
      <c r="F9" s="328"/>
      <c r="G9" s="328"/>
      <c r="H9" s="329"/>
    </row>
    <row r="10" spans="1:51" ht="33" customHeight="1" x14ac:dyDescent="0.2">
      <c r="B10" s="50"/>
      <c r="C10" s="50"/>
      <c r="D10" s="50"/>
      <c r="E10" s="50"/>
      <c r="F10" s="50"/>
      <c r="G10" s="50"/>
      <c r="H10" s="50"/>
    </row>
    <row r="11" spans="1:51" s="51" customFormat="1" ht="33" customHeight="1" thickBot="1" x14ac:dyDescent="0.2">
      <c r="C11" s="312" t="s">
        <v>2</v>
      </c>
      <c r="D11" s="312"/>
      <c r="E11" s="52"/>
      <c r="F11" s="340" t="s">
        <v>81</v>
      </c>
      <c r="G11" s="340"/>
      <c r="H11" s="5"/>
      <c r="I11" s="52"/>
      <c r="J11" s="362">
        <v>0.33333333333333331</v>
      </c>
      <c r="K11" s="362"/>
      <c r="L11" s="312" t="s">
        <v>3</v>
      </c>
      <c r="M11" s="312"/>
      <c r="N11" s="4"/>
      <c r="O11" s="4"/>
      <c r="P11" s="312" t="s">
        <v>2</v>
      </c>
      <c r="Q11" s="312"/>
      <c r="R11" s="362">
        <v>0.625</v>
      </c>
      <c r="S11" s="362"/>
      <c r="T11" s="5"/>
      <c r="U11" s="362">
        <v>0.64583333333333337</v>
      </c>
      <c r="V11" s="362"/>
      <c r="W11" s="394">
        <v>0.66666666666666663</v>
      </c>
      <c r="X11" s="394"/>
      <c r="Y11" s="362"/>
      <c r="Z11" s="362"/>
      <c r="AA11" s="362">
        <v>0.6875</v>
      </c>
      <c r="AB11" s="362"/>
      <c r="AC11" s="5"/>
      <c r="AD11" s="362">
        <v>0.70833333333333337</v>
      </c>
      <c r="AE11" s="362"/>
      <c r="AF11" s="362">
        <v>0.72222222222222221</v>
      </c>
      <c r="AG11" s="362"/>
      <c r="AH11" s="5"/>
      <c r="AI11" s="5"/>
      <c r="AJ11" s="362">
        <v>0.75</v>
      </c>
      <c r="AK11" s="362"/>
      <c r="AL11" s="5"/>
      <c r="AM11" s="362">
        <v>0.77083333333333337</v>
      </c>
      <c r="AN11" s="362"/>
      <c r="AO11" s="362"/>
      <c r="AP11" s="362"/>
      <c r="AQ11" s="313" t="s">
        <v>3</v>
      </c>
      <c r="AR11" s="313"/>
    </row>
    <row r="12" spans="1:51" s="56" customFormat="1" ht="33" customHeight="1" x14ac:dyDescent="0.2">
      <c r="A12" s="549" t="s">
        <v>140</v>
      </c>
      <c r="B12" s="549"/>
      <c r="C12" s="550"/>
      <c r="D12" s="53"/>
      <c r="E12" s="54"/>
      <c r="F12" s="55" t="s">
        <v>84</v>
      </c>
      <c r="G12" s="367"/>
      <c r="H12" s="368"/>
      <c r="I12" s="368"/>
      <c r="J12" s="368"/>
      <c r="K12" s="388" t="s">
        <v>82</v>
      </c>
      <c r="L12" s="389"/>
      <c r="M12" s="390"/>
      <c r="N12" s="391"/>
      <c r="Q12" s="392" t="s">
        <v>82</v>
      </c>
      <c r="R12" s="393"/>
      <c r="S12" s="367"/>
      <c r="T12" s="368"/>
      <c r="U12" s="397"/>
      <c r="V12" s="373"/>
      <c r="W12" s="374"/>
      <c r="X12" s="373"/>
      <c r="Y12" s="387"/>
      <c r="Z12" s="387"/>
      <c r="AA12" s="374"/>
      <c r="AB12" s="367"/>
      <c r="AC12" s="368"/>
      <c r="AD12" s="397"/>
      <c r="AE12" s="373"/>
      <c r="AF12" s="374"/>
      <c r="AG12" s="373"/>
      <c r="AH12" s="387"/>
      <c r="AI12" s="387"/>
      <c r="AJ12" s="374"/>
      <c r="AK12" s="367"/>
      <c r="AL12" s="368"/>
      <c r="AM12" s="397"/>
      <c r="AN12" s="398" t="s">
        <v>83</v>
      </c>
      <c r="AO12" s="399"/>
      <c r="AP12" s="567"/>
      <c r="AQ12" s="568"/>
    </row>
    <row r="13" spans="1:51" s="5" customFormat="1" ht="33" customHeight="1" x14ac:dyDescent="0.2">
      <c r="D13" s="336" t="s">
        <v>9</v>
      </c>
      <c r="E13" s="337"/>
      <c r="F13" s="59" t="s">
        <v>5</v>
      </c>
      <c r="G13" s="369" t="s">
        <v>139</v>
      </c>
      <c r="H13" s="370"/>
      <c r="I13" s="370"/>
      <c r="J13" s="370"/>
      <c r="K13" s="400" t="s">
        <v>0</v>
      </c>
      <c r="L13" s="401"/>
      <c r="M13" s="383"/>
      <c r="N13" s="312"/>
      <c r="Q13" s="402" t="s">
        <v>1</v>
      </c>
      <c r="R13" s="403"/>
      <c r="S13" s="369" t="s">
        <v>136</v>
      </c>
      <c r="T13" s="524"/>
      <c r="U13" s="525"/>
      <c r="V13" s="375" t="s">
        <v>12</v>
      </c>
      <c r="W13" s="376"/>
      <c r="X13" s="348" t="s">
        <v>86</v>
      </c>
      <c r="Y13" s="312"/>
      <c r="Z13" s="312"/>
      <c r="AA13" s="349"/>
      <c r="AB13" s="369" t="s">
        <v>137</v>
      </c>
      <c r="AC13" s="524"/>
      <c r="AD13" s="525"/>
      <c r="AE13" s="375" t="s">
        <v>12</v>
      </c>
      <c r="AF13" s="376"/>
      <c r="AG13" s="348" t="s">
        <v>86</v>
      </c>
      <c r="AH13" s="312"/>
      <c r="AI13" s="312"/>
      <c r="AJ13" s="349"/>
      <c r="AK13" s="369" t="s">
        <v>138</v>
      </c>
      <c r="AL13" s="524"/>
      <c r="AM13" s="525"/>
      <c r="AN13" s="404" t="s">
        <v>0</v>
      </c>
      <c r="AO13" s="405"/>
      <c r="AP13" s="414" t="s">
        <v>11</v>
      </c>
      <c r="AQ13" s="415"/>
    </row>
    <row r="14" spans="1:51" s="5" customFormat="1" ht="33" customHeight="1" thickBot="1" x14ac:dyDescent="0.2">
      <c r="D14" s="379" t="s">
        <v>10</v>
      </c>
      <c r="E14" s="380"/>
      <c r="F14" s="60" t="s">
        <v>8</v>
      </c>
      <c r="G14" s="371"/>
      <c r="H14" s="372"/>
      <c r="I14" s="372"/>
      <c r="J14" s="372"/>
      <c r="K14" s="381" t="s">
        <v>8</v>
      </c>
      <c r="L14" s="382"/>
      <c r="M14" s="383"/>
      <c r="N14" s="312"/>
      <c r="Q14" s="384" t="s">
        <v>8</v>
      </c>
      <c r="R14" s="385"/>
      <c r="S14" s="324"/>
      <c r="T14" s="325"/>
      <c r="U14" s="326"/>
      <c r="V14" s="377" t="s">
        <v>85</v>
      </c>
      <c r="W14" s="378"/>
      <c r="X14" s="350"/>
      <c r="Y14" s="351"/>
      <c r="Z14" s="351"/>
      <c r="AA14" s="352"/>
      <c r="AB14" s="324"/>
      <c r="AC14" s="325"/>
      <c r="AD14" s="326"/>
      <c r="AE14" s="377" t="s">
        <v>85</v>
      </c>
      <c r="AF14" s="378"/>
      <c r="AG14" s="350"/>
      <c r="AH14" s="351"/>
      <c r="AI14" s="351"/>
      <c r="AJ14" s="352"/>
      <c r="AK14" s="324"/>
      <c r="AL14" s="325"/>
      <c r="AM14" s="326"/>
      <c r="AN14" s="416" t="s">
        <v>8</v>
      </c>
      <c r="AO14" s="417"/>
      <c r="AP14" s="395" t="s">
        <v>10</v>
      </c>
      <c r="AQ14" s="396"/>
      <c r="AS14" s="413"/>
      <c r="AT14" s="413"/>
      <c r="AU14" s="51"/>
      <c r="AV14" s="51"/>
      <c r="AW14" s="413"/>
      <c r="AX14" s="413"/>
      <c r="AY14" s="51"/>
    </row>
    <row r="15" spans="1:51" s="63" customFormat="1" ht="33" customHeight="1" x14ac:dyDescent="0.15">
      <c r="A15" s="546" t="s">
        <v>87</v>
      </c>
      <c r="B15" s="546"/>
      <c r="C15" s="547"/>
      <c r="D15" s="421">
        <v>60</v>
      </c>
      <c r="E15" s="422"/>
      <c r="F15" s="61">
        <f>'【企画提案時提出】R7～企画提案に係る見積内訳'!W42</f>
        <v>0</v>
      </c>
      <c r="G15" s="363">
        <v>30</v>
      </c>
      <c r="H15" s="364"/>
      <c r="I15" s="364"/>
      <c r="J15" s="364"/>
      <c r="K15" s="423">
        <f>'【企画提案時提出】R7～企画提案に係る見積内訳'!W41</f>
        <v>0</v>
      </c>
      <c r="L15" s="424"/>
      <c r="M15" s="436"/>
      <c r="N15" s="412"/>
      <c r="O15" s="62"/>
      <c r="P15" s="62"/>
      <c r="Q15" s="437">
        <f>K15</f>
        <v>0</v>
      </c>
      <c r="R15" s="438"/>
      <c r="S15" s="363">
        <f>G15</f>
        <v>30</v>
      </c>
      <c r="T15" s="364"/>
      <c r="U15" s="407"/>
      <c r="V15" s="439">
        <v>30</v>
      </c>
      <c r="W15" s="440"/>
      <c r="X15" s="433">
        <v>30</v>
      </c>
      <c r="Y15" s="434"/>
      <c r="Z15" s="434"/>
      <c r="AA15" s="435"/>
      <c r="AB15" s="363">
        <f>G15</f>
        <v>30</v>
      </c>
      <c r="AC15" s="364"/>
      <c r="AD15" s="407"/>
      <c r="AE15" s="431">
        <v>20</v>
      </c>
      <c r="AF15" s="432"/>
      <c r="AG15" s="433">
        <v>40</v>
      </c>
      <c r="AH15" s="434"/>
      <c r="AI15" s="434"/>
      <c r="AJ15" s="435"/>
      <c r="AK15" s="363">
        <f>G15</f>
        <v>30</v>
      </c>
      <c r="AL15" s="364"/>
      <c r="AM15" s="407"/>
      <c r="AN15" s="408">
        <f>F15</f>
        <v>0</v>
      </c>
      <c r="AO15" s="409"/>
      <c r="AP15" s="410">
        <v>60</v>
      </c>
      <c r="AQ15" s="411"/>
      <c r="AR15" s="62"/>
      <c r="AS15" s="412"/>
      <c r="AT15" s="412"/>
      <c r="AU15" s="62"/>
      <c r="AV15" s="406"/>
      <c r="AW15" s="64"/>
      <c r="AX15" s="65"/>
      <c r="AY15" s="7"/>
    </row>
    <row r="16" spans="1:51" s="66" customFormat="1" ht="33" customHeight="1" thickBot="1" x14ac:dyDescent="0.2">
      <c r="A16" s="319" t="s">
        <v>88</v>
      </c>
      <c r="B16" s="319"/>
      <c r="C16" s="320"/>
      <c r="D16" s="425">
        <v>0</v>
      </c>
      <c r="E16" s="426"/>
      <c r="F16" s="67">
        <f>'【企画提案時提出】R7～企画提案に係る見積内訳'!AB42</f>
        <v>0</v>
      </c>
      <c r="G16" s="365">
        <v>7</v>
      </c>
      <c r="H16" s="366"/>
      <c r="I16" s="366"/>
      <c r="J16" s="366"/>
      <c r="K16" s="427">
        <f>'【企画提案時提出】R7～企画提案に係る見積内訳'!AB41</f>
        <v>0</v>
      </c>
      <c r="L16" s="428"/>
      <c r="M16" s="386"/>
      <c r="N16" s="319"/>
      <c r="Q16" s="429">
        <f>K16</f>
        <v>0</v>
      </c>
      <c r="R16" s="430"/>
      <c r="S16" s="365">
        <f>G16</f>
        <v>7</v>
      </c>
      <c r="T16" s="366"/>
      <c r="U16" s="441"/>
      <c r="V16" s="418">
        <v>7</v>
      </c>
      <c r="W16" s="420"/>
      <c r="X16" s="418">
        <v>0</v>
      </c>
      <c r="Y16" s="419"/>
      <c r="Z16" s="419"/>
      <c r="AA16" s="420"/>
      <c r="AB16" s="365">
        <f>G16</f>
        <v>7</v>
      </c>
      <c r="AC16" s="366"/>
      <c r="AD16" s="441"/>
      <c r="AE16" s="446">
        <v>7</v>
      </c>
      <c r="AF16" s="447"/>
      <c r="AG16" s="418">
        <v>0</v>
      </c>
      <c r="AH16" s="419"/>
      <c r="AI16" s="419"/>
      <c r="AJ16" s="420"/>
      <c r="AK16" s="365">
        <f>G16</f>
        <v>7</v>
      </c>
      <c r="AL16" s="366"/>
      <c r="AM16" s="441"/>
      <c r="AN16" s="442">
        <f>F16</f>
        <v>0</v>
      </c>
      <c r="AO16" s="443"/>
      <c r="AP16" s="444">
        <v>0</v>
      </c>
      <c r="AQ16" s="445"/>
      <c r="AS16" s="319"/>
      <c r="AT16" s="319"/>
      <c r="AV16" s="406"/>
      <c r="AW16" s="64"/>
      <c r="AX16" s="65"/>
      <c r="AY16" s="7"/>
    </row>
    <row r="17" spans="1:51" ht="33" customHeight="1" thickBot="1" x14ac:dyDescent="0.25"/>
    <row r="18" spans="1:51" ht="47.4" customHeight="1" x14ac:dyDescent="0.2">
      <c r="C18" s="301" t="s">
        <v>157</v>
      </c>
      <c r="D18" s="302"/>
      <c r="E18" s="302"/>
      <c r="F18" s="302"/>
      <c r="G18" s="302"/>
      <c r="J18" s="303" t="s">
        <v>141</v>
      </c>
      <c r="K18" s="304"/>
      <c r="L18" s="305"/>
      <c r="O18" s="303" t="s">
        <v>158</v>
      </c>
      <c r="P18" s="304"/>
      <c r="Q18" s="304"/>
      <c r="R18" s="304"/>
      <c r="S18" s="305"/>
      <c r="X18" s="301" t="s">
        <v>159</v>
      </c>
      <c r="Y18" s="302"/>
      <c r="Z18" s="302"/>
      <c r="AA18" s="302"/>
      <c r="AB18" s="302"/>
      <c r="AC18" s="302"/>
      <c r="AG18" s="306" t="s">
        <v>142</v>
      </c>
      <c r="AH18" s="307"/>
      <c r="AI18" s="307"/>
      <c r="AJ18" s="307"/>
      <c r="AK18" s="307"/>
      <c r="AL18" s="308"/>
    </row>
    <row r="19" spans="1:51" ht="33" customHeight="1" x14ac:dyDescent="0.2">
      <c r="C19" s="309" t="s">
        <v>4</v>
      </c>
      <c r="D19" s="309"/>
      <c r="E19" s="309"/>
      <c r="F19" s="69">
        <f>SUM(D15:AQ15)</f>
        <v>360</v>
      </c>
      <c r="G19" s="70" t="s">
        <v>89</v>
      </c>
      <c r="I19" s="71"/>
      <c r="J19" s="70">
        <f>ROUND(F19/60,0)</f>
        <v>6</v>
      </c>
      <c r="K19" s="353" t="s">
        <v>91</v>
      </c>
      <c r="L19" s="354"/>
      <c r="O19" s="68" t="s">
        <v>93</v>
      </c>
      <c r="P19" s="355">
        <f>'【企画提案時提出】R7～企画提案に係る見積内訳'!P28</f>
        <v>0</v>
      </c>
      <c r="Q19" s="356"/>
      <c r="R19" s="357"/>
      <c r="S19" s="70" t="s">
        <v>92</v>
      </c>
      <c r="T19" s="72"/>
      <c r="W19" s="71"/>
      <c r="X19" s="311">
        <f>P19*J19</f>
        <v>0</v>
      </c>
      <c r="Y19" s="311"/>
      <c r="Z19" s="311"/>
      <c r="AA19" s="311"/>
      <c r="AB19" s="311"/>
      <c r="AC19" s="68" t="s">
        <v>92</v>
      </c>
      <c r="AG19" s="330">
        <f>X19+X20</f>
        <v>0</v>
      </c>
      <c r="AH19" s="331"/>
      <c r="AI19" s="331"/>
      <c r="AJ19" s="331"/>
      <c r="AK19" s="331"/>
      <c r="AL19" s="338" t="s">
        <v>92</v>
      </c>
    </row>
    <row r="20" spans="1:51" ht="33" customHeight="1" thickBot="1" x14ac:dyDescent="0.25">
      <c r="C20" s="310" t="s">
        <v>6</v>
      </c>
      <c r="D20" s="310"/>
      <c r="E20" s="310"/>
      <c r="F20" s="73">
        <f>SUM(D16:AQ16)</f>
        <v>42</v>
      </c>
      <c r="G20" s="74" t="s">
        <v>90</v>
      </c>
      <c r="H20" s="72"/>
      <c r="J20" s="73">
        <f>ROUNDUP(F20,-1)</f>
        <v>50</v>
      </c>
      <c r="K20" s="353" t="s">
        <v>90</v>
      </c>
      <c r="L20" s="354"/>
      <c r="M20" s="72"/>
      <c r="N20" s="71"/>
      <c r="O20" s="75" t="s">
        <v>94</v>
      </c>
      <c r="P20" s="358">
        <f>'【企画提案時提出】R7～企画提案に係る見積内訳'!P29</f>
        <v>0</v>
      </c>
      <c r="Q20" s="359"/>
      <c r="R20" s="360"/>
      <c r="S20" s="74" t="s">
        <v>92</v>
      </c>
      <c r="X20" s="311">
        <f>P20*J20</f>
        <v>0</v>
      </c>
      <c r="Y20" s="311"/>
      <c r="Z20" s="311"/>
      <c r="AA20" s="311"/>
      <c r="AB20" s="311"/>
      <c r="AC20" s="68" t="s">
        <v>92</v>
      </c>
      <c r="AG20" s="332"/>
      <c r="AH20" s="333"/>
      <c r="AI20" s="333"/>
      <c r="AJ20" s="333"/>
      <c r="AK20" s="333"/>
      <c r="AL20" s="339"/>
    </row>
    <row r="21" spans="1:51" ht="33" customHeight="1" x14ac:dyDescent="0.2"/>
    <row r="22" spans="1:51" ht="33" customHeight="1" thickBot="1" x14ac:dyDescent="0.25"/>
    <row r="23" spans="1:51" ht="33" customHeight="1" thickBot="1" x14ac:dyDescent="0.25">
      <c r="B23" s="327" t="s">
        <v>160</v>
      </c>
      <c r="C23" s="328"/>
      <c r="D23" s="328"/>
      <c r="E23" s="328"/>
      <c r="F23" s="328"/>
      <c r="G23" s="328"/>
      <c r="H23" s="328"/>
      <c r="I23" s="328"/>
      <c r="J23" s="328"/>
      <c r="K23" s="328"/>
      <c r="L23" s="329"/>
      <c r="N23" s="3" t="s">
        <v>161</v>
      </c>
    </row>
    <row r="24" spans="1:51" s="5" customFormat="1" ht="33" customHeight="1" thickBot="1" x14ac:dyDescent="0.25">
      <c r="C24" s="312" t="s">
        <v>2</v>
      </c>
      <c r="D24" s="312"/>
      <c r="E24" s="76"/>
      <c r="F24" s="340">
        <v>0.3125</v>
      </c>
      <c r="G24" s="341"/>
      <c r="I24" s="313">
        <v>0.3263888888888889</v>
      </c>
      <c r="J24" s="312"/>
      <c r="K24" s="314">
        <v>0.34027777777777773</v>
      </c>
      <c r="L24" s="315"/>
      <c r="O24" s="313">
        <v>0.3576388888888889</v>
      </c>
      <c r="P24" s="312"/>
      <c r="Q24" s="312" t="s">
        <v>3</v>
      </c>
      <c r="R24" s="312"/>
      <c r="S24" s="312" t="s">
        <v>2</v>
      </c>
      <c r="T24" s="312"/>
      <c r="U24" s="313">
        <v>0.625</v>
      </c>
      <c r="V24" s="312"/>
      <c r="W24" s="362">
        <v>0.63888888888888895</v>
      </c>
      <c r="X24" s="457"/>
      <c r="Y24" s="394">
        <v>0.64583333333333337</v>
      </c>
      <c r="Z24" s="457"/>
      <c r="AA24" s="77"/>
      <c r="AB24" s="313">
        <v>0.66319444444444442</v>
      </c>
      <c r="AC24" s="312"/>
      <c r="AD24" s="313">
        <v>0.6875</v>
      </c>
      <c r="AE24" s="312"/>
      <c r="AG24" s="313">
        <v>0.70138888888888884</v>
      </c>
      <c r="AH24" s="312"/>
      <c r="AI24" s="313">
        <v>0.71527777777777779</v>
      </c>
      <c r="AJ24" s="312"/>
      <c r="AM24" s="313">
        <v>0.75</v>
      </c>
      <c r="AN24" s="312"/>
      <c r="AP24" s="313">
        <v>0.76388888888888884</v>
      </c>
      <c r="AQ24" s="312"/>
      <c r="AR24" s="313"/>
      <c r="AS24" s="312"/>
      <c r="AT24" s="313" t="s">
        <v>3</v>
      </c>
      <c r="AU24" s="312"/>
    </row>
    <row r="25" spans="1:51" s="56" customFormat="1" ht="33" customHeight="1" x14ac:dyDescent="0.2">
      <c r="A25" s="549" t="s">
        <v>140</v>
      </c>
      <c r="B25" s="549"/>
      <c r="C25" s="550"/>
      <c r="D25" s="78"/>
      <c r="E25" s="79"/>
      <c r="F25" s="55" t="s">
        <v>97</v>
      </c>
      <c r="G25" s="367"/>
      <c r="H25" s="448"/>
      <c r="I25" s="449"/>
      <c r="J25" s="80"/>
      <c r="K25" s="81"/>
      <c r="L25" s="82"/>
      <c r="M25" s="82"/>
      <c r="N25" s="82"/>
      <c r="O25" s="83"/>
      <c r="P25" s="450" t="s">
        <v>95</v>
      </c>
      <c r="Q25" s="451"/>
      <c r="T25" s="392" t="s">
        <v>82</v>
      </c>
      <c r="U25" s="393"/>
      <c r="V25" s="367"/>
      <c r="W25" s="448"/>
      <c r="X25" s="80"/>
      <c r="Y25" s="452"/>
      <c r="Z25" s="453"/>
      <c r="AA25" s="453"/>
      <c r="AB25" s="454"/>
      <c r="AC25" s="455"/>
      <c r="AD25" s="456"/>
      <c r="AE25" s="367"/>
      <c r="AF25" s="448"/>
      <c r="AG25" s="449"/>
      <c r="AH25" s="84"/>
      <c r="AI25" s="85"/>
      <c r="AJ25" s="373"/>
      <c r="AK25" s="387"/>
      <c r="AL25" s="387"/>
      <c r="AM25" s="374"/>
      <c r="AN25" s="367"/>
      <c r="AO25" s="448"/>
      <c r="AP25" s="449"/>
      <c r="AQ25" s="398" t="s">
        <v>96</v>
      </c>
      <c r="AR25" s="399"/>
      <c r="AS25" s="86"/>
      <c r="AT25" s="87"/>
    </row>
    <row r="26" spans="1:51" s="5" customFormat="1" ht="33" customHeight="1" x14ac:dyDescent="0.2">
      <c r="D26" s="466" t="s">
        <v>9</v>
      </c>
      <c r="E26" s="467"/>
      <c r="F26" s="59" t="s">
        <v>5</v>
      </c>
      <c r="G26" s="321" t="s">
        <v>139</v>
      </c>
      <c r="H26" s="551"/>
      <c r="I26" s="552"/>
      <c r="J26" s="342" t="s">
        <v>17</v>
      </c>
      <c r="K26" s="553" t="s">
        <v>144</v>
      </c>
      <c r="L26" s="554"/>
      <c r="M26" s="554"/>
      <c r="N26" s="554"/>
      <c r="O26" s="555"/>
      <c r="P26" s="468" t="s">
        <v>0</v>
      </c>
      <c r="Q26" s="469"/>
      <c r="T26" s="402" t="s">
        <v>1</v>
      </c>
      <c r="U26" s="403"/>
      <c r="V26" s="321" t="s">
        <v>143</v>
      </c>
      <c r="W26" s="323"/>
      <c r="X26" s="342" t="s">
        <v>98</v>
      </c>
      <c r="Y26" s="553" t="s">
        <v>145</v>
      </c>
      <c r="Z26" s="559"/>
      <c r="AA26" s="559"/>
      <c r="AB26" s="560"/>
      <c r="AC26" s="564" t="s">
        <v>16</v>
      </c>
      <c r="AD26" s="565"/>
      <c r="AE26" s="321" t="s">
        <v>137</v>
      </c>
      <c r="AF26" s="551"/>
      <c r="AG26" s="552"/>
      <c r="AH26" s="344" t="s">
        <v>16</v>
      </c>
      <c r="AI26" s="345"/>
      <c r="AJ26" s="348" t="s">
        <v>13</v>
      </c>
      <c r="AK26" s="312"/>
      <c r="AL26" s="312"/>
      <c r="AM26" s="349"/>
      <c r="AN26" s="321" t="s">
        <v>138</v>
      </c>
      <c r="AO26" s="551"/>
      <c r="AP26" s="552"/>
      <c r="AQ26" s="404" t="s">
        <v>0</v>
      </c>
      <c r="AR26" s="405"/>
      <c r="AS26" s="458" t="s">
        <v>11</v>
      </c>
      <c r="AT26" s="459"/>
    </row>
    <row r="27" spans="1:51" s="5" customFormat="1" ht="33" customHeight="1" thickBot="1" x14ac:dyDescent="0.2">
      <c r="D27" s="460" t="s">
        <v>10</v>
      </c>
      <c r="E27" s="461"/>
      <c r="F27" s="60" t="s">
        <v>8</v>
      </c>
      <c r="G27" s="371"/>
      <c r="H27" s="372"/>
      <c r="I27" s="521"/>
      <c r="J27" s="343"/>
      <c r="K27" s="556"/>
      <c r="L27" s="557"/>
      <c r="M27" s="557"/>
      <c r="N27" s="557"/>
      <c r="O27" s="558"/>
      <c r="P27" s="462" t="s">
        <v>8</v>
      </c>
      <c r="Q27" s="463"/>
      <c r="T27" s="384" t="s">
        <v>8</v>
      </c>
      <c r="U27" s="385"/>
      <c r="V27" s="324"/>
      <c r="W27" s="326"/>
      <c r="X27" s="343"/>
      <c r="Y27" s="561"/>
      <c r="Z27" s="562"/>
      <c r="AA27" s="562"/>
      <c r="AB27" s="563"/>
      <c r="AC27" s="464"/>
      <c r="AD27" s="461"/>
      <c r="AE27" s="371"/>
      <c r="AF27" s="372"/>
      <c r="AG27" s="521"/>
      <c r="AH27" s="346"/>
      <c r="AI27" s="347"/>
      <c r="AJ27" s="350"/>
      <c r="AK27" s="351"/>
      <c r="AL27" s="351"/>
      <c r="AM27" s="352"/>
      <c r="AN27" s="371"/>
      <c r="AO27" s="372"/>
      <c r="AP27" s="521"/>
      <c r="AQ27" s="416" t="s">
        <v>8</v>
      </c>
      <c r="AR27" s="417"/>
      <c r="AS27" s="464" t="s">
        <v>10</v>
      </c>
      <c r="AT27" s="465"/>
      <c r="AV27" s="413"/>
      <c r="AW27" s="413"/>
      <c r="AX27" s="51"/>
      <c r="AY27" s="51"/>
    </row>
    <row r="28" spans="1:51" s="63" customFormat="1" ht="33" customHeight="1" x14ac:dyDescent="0.2">
      <c r="A28" s="546" t="s">
        <v>87</v>
      </c>
      <c r="B28" s="546"/>
      <c r="C28" s="547"/>
      <c r="D28" s="474">
        <v>60</v>
      </c>
      <c r="E28" s="475"/>
      <c r="F28" s="88">
        <f>'【企画提案時提出】R7～企画提案に係る見積内訳'!W44</f>
        <v>0</v>
      </c>
      <c r="G28" s="476">
        <v>20</v>
      </c>
      <c r="H28" s="477"/>
      <c r="I28" s="478"/>
      <c r="J28" s="89">
        <v>20</v>
      </c>
      <c r="K28" s="479">
        <v>25</v>
      </c>
      <c r="L28" s="480"/>
      <c r="M28" s="480"/>
      <c r="N28" s="480"/>
      <c r="O28" s="481"/>
      <c r="P28" s="482">
        <f>'【企画提案時提出】R7～企画提案に係る見積内訳'!W45</f>
        <v>0</v>
      </c>
      <c r="Q28" s="483"/>
      <c r="R28" s="62"/>
      <c r="S28" s="62"/>
      <c r="T28" s="484">
        <f>Q15</f>
        <v>0</v>
      </c>
      <c r="U28" s="485"/>
      <c r="V28" s="363">
        <f>G28</f>
        <v>20</v>
      </c>
      <c r="W28" s="364"/>
      <c r="X28" s="90">
        <v>10</v>
      </c>
      <c r="Y28" s="486">
        <v>25</v>
      </c>
      <c r="Z28" s="487"/>
      <c r="AA28" s="487"/>
      <c r="AB28" s="488"/>
      <c r="AC28" s="470">
        <v>35</v>
      </c>
      <c r="AD28" s="475"/>
      <c r="AE28" s="476">
        <f>V28</f>
        <v>20</v>
      </c>
      <c r="AF28" s="477"/>
      <c r="AG28" s="478"/>
      <c r="AH28" s="470">
        <v>20</v>
      </c>
      <c r="AI28" s="475"/>
      <c r="AJ28" s="316">
        <v>50</v>
      </c>
      <c r="AK28" s="317"/>
      <c r="AL28" s="317"/>
      <c r="AM28" s="318"/>
      <c r="AN28" s="476">
        <f>AE28</f>
        <v>20</v>
      </c>
      <c r="AO28" s="477"/>
      <c r="AP28" s="478"/>
      <c r="AQ28" s="501">
        <f>F28</f>
        <v>0</v>
      </c>
      <c r="AR28" s="502"/>
      <c r="AS28" s="470">
        <v>60</v>
      </c>
      <c r="AT28" s="471"/>
      <c r="AU28" s="62"/>
      <c r="AV28" s="412"/>
      <c r="AW28" s="412"/>
      <c r="AX28" s="62"/>
      <c r="AY28" s="406"/>
    </row>
    <row r="29" spans="1:51" s="66" customFormat="1" ht="33" customHeight="1" thickBot="1" x14ac:dyDescent="0.25">
      <c r="A29" s="319" t="s">
        <v>88</v>
      </c>
      <c r="B29" s="319"/>
      <c r="C29" s="320"/>
      <c r="D29" s="489">
        <v>0</v>
      </c>
      <c r="E29" s="447"/>
      <c r="F29" s="67">
        <f>'【企画提案時提出】R7～企画提案に係る見積内訳'!AB44</f>
        <v>0</v>
      </c>
      <c r="G29" s="365">
        <v>4.5</v>
      </c>
      <c r="H29" s="366"/>
      <c r="I29" s="441"/>
      <c r="J29" s="91">
        <v>3</v>
      </c>
      <c r="K29" s="490">
        <v>7.4</v>
      </c>
      <c r="L29" s="491"/>
      <c r="M29" s="491"/>
      <c r="N29" s="491"/>
      <c r="O29" s="492"/>
      <c r="P29" s="493">
        <f>'【企画提案時提出】R7～企画提案に係る見積内訳'!AB45</f>
        <v>0</v>
      </c>
      <c r="Q29" s="494"/>
      <c r="T29" s="495">
        <f>Q16</f>
        <v>0</v>
      </c>
      <c r="U29" s="496"/>
      <c r="V29" s="365">
        <f>G29</f>
        <v>4.5</v>
      </c>
      <c r="W29" s="500"/>
      <c r="X29" s="92">
        <v>3</v>
      </c>
      <c r="Y29" s="490">
        <v>7.4</v>
      </c>
      <c r="Z29" s="491"/>
      <c r="AA29" s="491"/>
      <c r="AB29" s="492"/>
      <c r="AC29" s="505">
        <v>3</v>
      </c>
      <c r="AD29" s="506"/>
      <c r="AE29" s="497">
        <f>V29</f>
        <v>4.5</v>
      </c>
      <c r="AF29" s="498"/>
      <c r="AG29" s="499"/>
      <c r="AH29" s="472">
        <v>4.5</v>
      </c>
      <c r="AI29" s="507"/>
      <c r="AJ29" s="508">
        <v>0</v>
      </c>
      <c r="AK29" s="509"/>
      <c r="AL29" s="509"/>
      <c r="AM29" s="510"/>
      <c r="AN29" s="497">
        <f>AE29</f>
        <v>4.5</v>
      </c>
      <c r="AO29" s="498"/>
      <c r="AP29" s="499"/>
      <c r="AQ29" s="503">
        <f>F29</f>
        <v>0</v>
      </c>
      <c r="AR29" s="504"/>
      <c r="AS29" s="472">
        <v>0</v>
      </c>
      <c r="AT29" s="473"/>
      <c r="AV29" s="319"/>
      <c r="AW29" s="319"/>
      <c r="AY29" s="312"/>
    </row>
    <row r="30" spans="1:51" ht="33" customHeight="1" thickBot="1" x14ac:dyDescent="0.25"/>
    <row r="31" spans="1:51" ht="46.95" customHeight="1" x14ac:dyDescent="0.2">
      <c r="C31" s="301" t="s">
        <v>157</v>
      </c>
      <c r="D31" s="302"/>
      <c r="E31" s="302"/>
      <c r="F31" s="302"/>
      <c r="G31" s="302"/>
      <c r="J31" s="303" t="s">
        <v>141</v>
      </c>
      <c r="K31" s="304"/>
      <c r="L31" s="305"/>
      <c r="O31" s="303" t="s">
        <v>158</v>
      </c>
      <c r="P31" s="304"/>
      <c r="Q31" s="304"/>
      <c r="R31" s="304"/>
      <c r="S31" s="305"/>
      <c r="X31" s="301" t="s">
        <v>159</v>
      </c>
      <c r="Y31" s="302"/>
      <c r="Z31" s="302"/>
      <c r="AA31" s="302"/>
      <c r="AB31" s="302"/>
      <c r="AC31" s="302"/>
      <c r="AG31" s="306" t="s">
        <v>142</v>
      </c>
      <c r="AH31" s="307"/>
      <c r="AI31" s="307"/>
      <c r="AJ31" s="307"/>
      <c r="AK31" s="307"/>
      <c r="AL31" s="308"/>
    </row>
    <row r="32" spans="1:51" ht="33" customHeight="1" x14ac:dyDescent="0.2">
      <c r="C32" s="309" t="s">
        <v>4</v>
      </c>
      <c r="D32" s="309"/>
      <c r="E32" s="309"/>
      <c r="F32" s="69">
        <f>SUM(D28:AT28)</f>
        <v>385</v>
      </c>
      <c r="G32" s="70" t="s">
        <v>14</v>
      </c>
      <c r="J32" s="70">
        <f>ROUND(F32/60,0)</f>
        <v>6</v>
      </c>
      <c r="K32" s="353" t="s">
        <v>4</v>
      </c>
      <c r="L32" s="354"/>
      <c r="O32" s="68" t="s">
        <v>93</v>
      </c>
      <c r="P32" s="355">
        <f>P19</f>
        <v>0</v>
      </c>
      <c r="Q32" s="356"/>
      <c r="R32" s="357"/>
      <c r="S32" s="70" t="s">
        <v>92</v>
      </c>
      <c r="T32" s="72"/>
      <c r="W32" s="71"/>
      <c r="X32" s="311">
        <f>P32*J32</f>
        <v>0</v>
      </c>
      <c r="Y32" s="311"/>
      <c r="Z32" s="311"/>
      <c r="AA32" s="311"/>
      <c r="AB32" s="311"/>
      <c r="AC32" s="68" t="s">
        <v>92</v>
      </c>
      <c r="AG32" s="330">
        <f>X32+X33</f>
        <v>0</v>
      </c>
      <c r="AH32" s="331"/>
      <c r="AI32" s="331"/>
      <c r="AJ32" s="331"/>
      <c r="AK32" s="331"/>
      <c r="AL32" s="338" t="s">
        <v>92</v>
      </c>
    </row>
    <row r="33" spans="1:51" ht="33" customHeight="1" thickBot="1" x14ac:dyDescent="0.25">
      <c r="C33" s="310" t="s">
        <v>6</v>
      </c>
      <c r="D33" s="310"/>
      <c r="E33" s="310"/>
      <c r="F33" s="73">
        <f>SUM(D29:AT29)</f>
        <v>46.3</v>
      </c>
      <c r="G33" s="74" t="s">
        <v>15</v>
      </c>
      <c r="H33" s="72"/>
      <c r="I33" s="71"/>
      <c r="J33" s="73">
        <f>ROUNDUP(F33,-1)</f>
        <v>50</v>
      </c>
      <c r="K33" s="353" t="s">
        <v>15</v>
      </c>
      <c r="L33" s="354"/>
      <c r="M33" s="72"/>
      <c r="N33" s="71"/>
      <c r="O33" s="75" t="s">
        <v>94</v>
      </c>
      <c r="P33" s="358">
        <f>P20</f>
        <v>0</v>
      </c>
      <c r="Q33" s="359"/>
      <c r="R33" s="360"/>
      <c r="S33" s="74" t="s">
        <v>92</v>
      </c>
      <c r="X33" s="311">
        <f>P33*J33</f>
        <v>0</v>
      </c>
      <c r="Y33" s="311"/>
      <c r="Z33" s="311"/>
      <c r="AA33" s="311"/>
      <c r="AB33" s="311"/>
      <c r="AC33" s="68" t="s">
        <v>92</v>
      </c>
      <c r="AG33" s="332"/>
      <c r="AH33" s="333"/>
      <c r="AI33" s="333"/>
      <c r="AJ33" s="333"/>
      <c r="AK33" s="333"/>
      <c r="AL33" s="339"/>
    </row>
    <row r="34" spans="1:51" ht="33" customHeight="1" x14ac:dyDescent="0.2"/>
    <row r="35" spans="1:51" ht="33" customHeight="1" thickBot="1" x14ac:dyDescent="0.25"/>
    <row r="36" spans="1:51" ht="33" customHeight="1" thickBot="1" x14ac:dyDescent="0.25">
      <c r="B36" s="327" t="s">
        <v>60</v>
      </c>
      <c r="C36" s="328"/>
      <c r="D36" s="328"/>
      <c r="E36" s="328"/>
      <c r="F36" s="328"/>
      <c r="G36" s="328"/>
      <c r="H36" s="329"/>
      <c r="I36" s="10"/>
    </row>
    <row r="37" spans="1:51" s="5" customFormat="1" ht="33" customHeight="1" thickBot="1" x14ac:dyDescent="0.25">
      <c r="C37" s="312" t="s">
        <v>2</v>
      </c>
      <c r="D37" s="312"/>
      <c r="E37" s="76"/>
      <c r="F37" s="334">
        <v>0.3125</v>
      </c>
      <c r="G37" s="335"/>
      <c r="I37" s="313">
        <v>0.33333333333333331</v>
      </c>
      <c r="J37" s="312"/>
      <c r="K37" s="312" t="s">
        <v>3</v>
      </c>
      <c r="L37" s="312"/>
      <c r="O37" s="313"/>
      <c r="P37" s="312"/>
      <c r="Q37" s="312"/>
      <c r="R37" s="312"/>
      <c r="S37" s="312" t="s">
        <v>2</v>
      </c>
      <c r="T37" s="312"/>
      <c r="U37" s="313">
        <v>0.625</v>
      </c>
      <c r="V37" s="312"/>
      <c r="X37" s="313">
        <v>0.64583333333333337</v>
      </c>
      <c r="Y37" s="312"/>
      <c r="Z37" s="314">
        <v>0.65972222222222221</v>
      </c>
      <c r="AA37" s="315"/>
      <c r="AB37" s="313"/>
      <c r="AC37" s="312"/>
      <c r="AD37" s="313">
        <v>0.6875</v>
      </c>
      <c r="AE37" s="312"/>
      <c r="AG37" s="313">
        <v>0.70833333333333337</v>
      </c>
      <c r="AH37" s="312"/>
      <c r="AI37" s="313">
        <v>0.72222222222222221</v>
      </c>
      <c r="AJ37" s="312"/>
      <c r="AM37" s="313">
        <v>0.75</v>
      </c>
      <c r="AN37" s="312"/>
      <c r="AP37" s="313">
        <v>0.77083333333333337</v>
      </c>
      <c r="AQ37" s="312"/>
      <c r="AR37" s="313"/>
      <c r="AS37" s="312"/>
      <c r="AT37" s="313" t="s">
        <v>3</v>
      </c>
      <c r="AU37" s="312"/>
    </row>
    <row r="38" spans="1:51" s="56" customFormat="1" ht="33" customHeight="1" x14ac:dyDescent="0.2">
      <c r="A38" s="549" t="s">
        <v>140</v>
      </c>
      <c r="B38" s="549"/>
      <c r="C38" s="550"/>
      <c r="D38" s="53"/>
      <c r="E38" s="54"/>
      <c r="F38" s="55" t="s">
        <v>99</v>
      </c>
      <c r="G38" s="367"/>
      <c r="H38" s="448"/>
      <c r="I38" s="449"/>
      <c r="J38" s="388" t="s">
        <v>82</v>
      </c>
      <c r="K38" s="389"/>
      <c r="T38" s="392" t="s">
        <v>82</v>
      </c>
      <c r="U38" s="393"/>
      <c r="V38" s="367"/>
      <c r="W38" s="448"/>
      <c r="X38" s="449"/>
      <c r="Y38" s="84"/>
      <c r="Z38" s="85"/>
      <c r="AA38" s="94"/>
      <c r="AB38" s="95"/>
      <c r="AC38" s="95"/>
      <c r="AD38" s="85"/>
      <c r="AE38" s="367"/>
      <c r="AF38" s="448"/>
      <c r="AG38" s="449"/>
      <c r="AH38" s="84"/>
      <c r="AI38" s="85"/>
      <c r="AJ38" s="94"/>
      <c r="AK38" s="95"/>
      <c r="AL38" s="95"/>
      <c r="AM38" s="85"/>
      <c r="AN38" s="367"/>
      <c r="AO38" s="448"/>
      <c r="AP38" s="449"/>
      <c r="AQ38" s="398" t="s">
        <v>147</v>
      </c>
      <c r="AR38" s="399"/>
      <c r="AS38" s="57"/>
      <c r="AT38" s="58"/>
    </row>
    <row r="39" spans="1:51" s="5" customFormat="1" ht="33" customHeight="1" x14ac:dyDescent="0.2">
      <c r="D39" s="336" t="s">
        <v>9</v>
      </c>
      <c r="E39" s="337"/>
      <c r="F39" s="59" t="s">
        <v>5</v>
      </c>
      <c r="G39" s="321" t="s">
        <v>139</v>
      </c>
      <c r="H39" s="322"/>
      <c r="I39" s="323"/>
      <c r="J39" s="400" t="s">
        <v>0</v>
      </c>
      <c r="K39" s="401"/>
      <c r="T39" s="402" t="s">
        <v>1</v>
      </c>
      <c r="U39" s="529"/>
      <c r="V39" s="369" t="s">
        <v>136</v>
      </c>
      <c r="W39" s="370"/>
      <c r="X39" s="520"/>
      <c r="Y39" s="344" t="s">
        <v>16</v>
      </c>
      <c r="Z39" s="467"/>
      <c r="AA39" s="458" t="s">
        <v>13</v>
      </c>
      <c r="AB39" s="522"/>
      <c r="AC39" s="522"/>
      <c r="AD39" s="467"/>
      <c r="AE39" s="369" t="s">
        <v>137</v>
      </c>
      <c r="AF39" s="524"/>
      <c r="AG39" s="525"/>
      <c r="AH39" s="344" t="s">
        <v>16</v>
      </c>
      <c r="AI39" s="467"/>
      <c r="AJ39" s="458" t="s">
        <v>13</v>
      </c>
      <c r="AK39" s="522"/>
      <c r="AL39" s="522"/>
      <c r="AM39" s="467"/>
      <c r="AN39" s="369" t="s">
        <v>146</v>
      </c>
      <c r="AO39" s="370"/>
      <c r="AP39" s="520"/>
      <c r="AQ39" s="404" t="s">
        <v>0</v>
      </c>
      <c r="AR39" s="405"/>
      <c r="AS39" s="414" t="s">
        <v>11</v>
      </c>
      <c r="AT39" s="415"/>
    </row>
    <row r="40" spans="1:51" s="5" customFormat="1" ht="33" customHeight="1" thickBot="1" x14ac:dyDescent="0.2">
      <c r="D40" s="379" t="s">
        <v>10</v>
      </c>
      <c r="E40" s="380"/>
      <c r="F40" s="60" t="s">
        <v>8</v>
      </c>
      <c r="G40" s="324"/>
      <c r="H40" s="325"/>
      <c r="I40" s="326"/>
      <c r="J40" s="381" t="s">
        <v>8</v>
      </c>
      <c r="K40" s="382"/>
      <c r="T40" s="384" t="s">
        <v>8</v>
      </c>
      <c r="U40" s="519"/>
      <c r="V40" s="371"/>
      <c r="W40" s="372"/>
      <c r="X40" s="521"/>
      <c r="Y40" s="464"/>
      <c r="Z40" s="461"/>
      <c r="AA40" s="464"/>
      <c r="AB40" s="523"/>
      <c r="AC40" s="523"/>
      <c r="AD40" s="461"/>
      <c r="AE40" s="324"/>
      <c r="AF40" s="325"/>
      <c r="AG40" s="326"/>
      <c r="AH40" s="464"/>
      <c r="AI40" s="461"/>
      <c r="AJ40" s="464"/>
      <c r="AK40" s="523"/>
      <c r="AL40" s="523"/>
      <c r="AM40" s="461"/>
      <c r="AN40" s="371"/>
      <c r="AO40" s="372"/>
      <c r="AP40" s="521"/>
      <c r="AQ40" s="416" t="s">
        <v>8</v>
      </c>
      <c r="AR40" s="417"/>
      <c r="AS40" s="395" t="s">
        <v>10</v>
      </c>
      <c r="AT40" s="396"/>
      <c r="AV40" s="413"/>
      <c r="AW40" s="413"/>
      <c r="AX40" s="51"/>
      <c r="AY40" s="51"/>
    </row>
    <row r="41" spans="1:51" s="63" customFormat="1" ht="33" customHeight="1" x14ac:dyDescent="0.2">
      <c r="A41" s="546" t="s">
        <v>87</v>
      </c>
      <c r="B41" s="546"/>
      <c r="C41" s="547"/>
      <c r="D41" s="538">
        <v>60</v>
      </c>
      <c r="E41" s="539"/>
      <c r="F41" s="96">
        <f>'【企画提案時提出】R7～企画提案に係る見積内訳'!W47</f>
        <v>0</v>
      </c>
      <c r="G41" s="526">
        <v>30</v>
      </c>
      <c r="H41" s="527"/>
      <c r="I41" s="528"/>
      <c r="J41" s="540">
        <f>K15</f>
        <v>0</v>
      </c>
      <c r="K41" s="541"/>
      <c r="L41" s="62"/>
      <c r="M41" s="62"/>
      <c r="N41" s="62"/>
      <c r="O41" s="62"/>
      <c r="P41" s="62"/>
      <c r="Q41" s="62"/>
      <c r="R41" s="62"/>
      <c r="S41" s="62"/>
      <c r="T41" s="542">
        <f>J41</f>
        <v>0</v>
      </c>
      <c r="U41" s="543"/>
      <c r="V41" s="526">
        <v>30</v>
      </c>
      <c r="W41" s="527"/>
      <c r="X41" s="528"/>
      <c r="Y41" s="535">
        <v>20</v>
      </c>
      <c r="Z41" s="536"/>
      <c r="AA41" s="535">
        <v>40</v>
      </c>
      <c r="AB41" s="537"/>
      <c r="AC41" s="537"/>
      <c r="AD41" s="536"/>
      <c r="AE41" s="526">
        <v>30</v>
      </c>
      <c r="AF41" s="527"/>
      <c r="AG41" s="528"/>
      <c r="AH41" s="511">
        <v>20</v>
      </c>
      <c r="AI41" s="513"/>
      <c r="AJ41" s="511">
        <v>40</v>
      </c>
      <c r="AK41" s="512"/>
      <c r="AL41" s="512"/>
      <c r="AM41" s="513"/>
      <c r="AN41" s="526">
        <v>30</v>
      </c>
      <c r="AO41" s="527"/>
      <c r="AP41" s="528"/>
      <c r="AQ41" s="530">
        <f>F41</f>
        <v>0</v>
      </c>
      <c r="AR41" s="531"/>
      <c r="AS41" s="532">
        <v>60</v>
      </c>
      <c r="AT41" s="533"/>
      <c r="AU41" s="62"/>
      <c r="AV41" s="412"/>
      <c r="AW41" s="412"/>
      <c r="AX41" s="62"/>
      <c r="AY41" s="406"/>
    </row>
    <row r="42" spans="1:51" s="66" customFormat="1" ht="33" customHeight="1" thickBot="1" x14ac:dyDescent="0.25">
      <c r="A42" s="319" t="s">
        <v>88</v>
      </c>
      <c r="B42" s="319"/>
      <c r="C42" s="320"/>
      <c r="D42" s="425">
        <v>0</v>
      </c>
      <c r="E42" s="426"/>
      <c r="F42" s="93">
        <f>'【企画提案時提出】R7～企画提案に係る見積内訳'!AB47</f>
        <v>0</v>
      </c>
      <c r="G42" s="497">
        <v>7</v>
      </c>
      <c r="H42" s="498"/>
      <c r="I42" s="499"/>
      <c r="J42" s="534">
        <f>K16</f>
        <v>0</v>
      </c>
      <c r="K42" s="382"/>
      <c r="L42" s="5"/>
      <c r="M42" s="5"/>
      <c r="N42" s="5"/>
      <c r="O42" s="5"/>
      <c r="Q42" s="5"/>
      <c r="T42" s="495">
        <f>J42</f>
        <v>0</v>
      </c>
      <c r="U42" s="496"/>
      <c r="V42" s="497">
        <v>7</v>
      </c>
      <c r="W42" s="498"/>
      <c r="X42" s="499"/>
      <c r="Y42" s="472">
        <v>7</v>
      </c>
      <c r="Z42" s="507"/>
      <c r="AA42" s="508">
        <v>0</v>
      </c>
      <c r="AB42" s="509"/>
      <c r="AC42" s="509"/>
      <c r="AD42" s="510"/>
      <c r="AE42" s="497">
        <v>7</v>
      </c>
      <c r="AF42" s="498"/>
      <c r="AG42" s="499"/>
      <c r="AH42" s="544">
        <v>7</v>
      </c>
      <c r="AI42" s="545"/>
      <c r="AJ42" s="514">
        <v>0</v>
      </c>
      <c r="AK42" s="515"/>
      <c r="AL42" s="515"/>
      <c r="AM42" s="516"/>
      <c r="AN42" s="497">
        <v>7</v>
      </c>
      <c r="AO42" s="498"/>
      <c r="AP42" s="499"/>
      <c r="AQ42" s="503">
        <f>F42</f>
        <v>0</v>
      </c>
      <c r="AR42" s="504"/>
      <c r="AS42" s="517">
        <v>0</v>
      </c>
      <c r="AT42" s="518"/>
      <c r="AV42" s="319"/>
      <c r="AW42" s="319"/>
      <c r="AY42" s="312"/>
    </row>
    <row r="43" spans="1:51" ht="33" customHeight="1" thickBot="1" x14ac:dyDescent="0.25"/>
    <row r="44" spans="1:51" ht="46.95" customHeight="1" x14ac:dyDescent="0.2">
      <c r="C44" s="301" t="s">
        <v>157</v>
      </c>
      <c r="D44" s="302"/>
      <c r="E44" s="302"/>
      <c r="F44" s="302"/>
      <c r="G44" s="302"/>
      <c r="J44" s="303" t="s">
        <v>141</v>
      </c>
      <c r="K44" s="304"/>
      <c r="L44" s="305"/>
      <c r="O44" s="303" t="s">
        <v>158</v>
      </c>
      <c r="P44" s="304"/>
      <c r="Q44" s="304"/>
      <c r="R44" s="304"/>
      <c r="S44" s="305"/>
      <c r="X44" s="301" t="s">
        <v>159</v>
      </c>
      <c r="Y44" s="302"/>
      <c r="Z44" s="302"/>
      <c r="AA44" s="302"/>
      <c r="AB44" s="302"/>
      <c r="AC44" s="302"/>
      <c r="AG44" s="306" t="s">
        <v>142</v>
      </c>
      <c r="AH44" s="307"/>
      <c r="AI44" s="307"/>
      <c r="AJ44" s="307"/>
      <c r="AK44" s="307"/>
      <c r="AL44" s="308"/>
    </row>
    <row r="45" spans="1:51" ht="33" customHeight="1" x14ac:dyDescent="0.2">
      <c r="C45" s="309" t="s">
        <v>4</v>
      </c>
      <c r="D45" s="309"/>
      <c r="E45" s="309"/>
      <c r="F45" s="69">
        <f>SUM(D41:AT41)</f>
        <v>360</v>
      </c>
      <c r="G45" s="70" t="s">
        <v>14</v>
      </c>
      <c r="H45" s="72"/>
      <c r="J45" s="70">
        <f>ROUND(F45/60,0)</f>
        <v>6</v>
      </c>
      <c r="K45" s="353" t="s">
        <v>4</v>
      </c>
      <c r="L45" s="354"/>
      <c r="M45" s="72"/>
      <c r="N45" s="71"/>
      <c r="O45" s="68" t="s">
        <v>93</v>
      </c>
      <c r="P45" s="355">
        <f>P19</f>
        <v>0</v>
      </c>
      <c r="Q45" s="356"/>
      <c r="R45" s="357"/>
      <c r="S45" s="70" t="s">
        <v>92</v>
      </c>
      <c r="T45" s="72"/>
      <c r="W45" s="71"/>
      <c r="X45" s="311">
        <f>P45*J45</f>
        <v>0</v>
      </c>
      <c r="Y45" s="311"/>
      <c r="Z45" s="311"/>
      <c r="AA45" s="311"/>
      <c r="AB45" s="311"/>
      <c r="AC45" s="68" t="s">
        <v>92</v>
      </c>
      <c r="AG45" s="330">
        <f>X45+X46</f>
        <v>0</v>
      </c>
      <c r="AH45" s="331"/>
      <c r="AI45" s="331"/>
      <c r="AJ45" s="331"/>
      <c r="AK45" s="331"/>
      <c r="AL45" s="338" t="s">
        <v>92</v>
      </c>
    </row>
    <row r="46" spans="1:51" ht="33" customHeight="1" thickBot="1" x14ac:dyDescent="0.25">
      <c r="C46" s="310" t="s">
        <v>6</v>
      </c>
      <c r="D46" s="310"/>
      <c r="E46" s="310"/>
      <c r="F46" s="73">
        <f>SUM(D42:AT42)</f>
        <v>42</v>
      </c>
      <c r="G46" s="74" t="s">
        <v>15</v>
      </c>
      <c r="I46" s="71"/>
      <c r="J46" s="73">
        <f>ROUNDUP(F46,-1)</f>
        <v>50</v>
      </c>
      <c r="K46" s="353" t="s">
        <v>15</v>
      </c>
      <c r="L46" s="354"/>
      <c r="O46" s="75" t="s">
        <v>94</v>
      </c>
      <c r="P46" s="358">
        <f>P20</f>
        <v>0</v>
      </c>
      <c r="Q46" s="359"/>
      <c r="R46" s="360"/>
      <c r="S46" s="74" t="s">
        <v>92</v>
      </c>
      <c r="X46" s="311">
        <f>P46*J46</f>
        <v>0</v>
      </c>
      <c r="Y46" s="311"/>
      <c r="Z46" s="311"/>
      <c r="AA46" s="311"/>
      <c r="AB46" s="311"/>
      <c r="AC46" s="68" t="s">
        <v>92</v>
      </c>
      <c r="AG46" s="332"/>
      <c r="AH46" s="333"/>
      <c r="AI46" s="333"/>
      <c r="AJ46" s="333"/>
      <c r="AK46" s="333"/>
      <c r="AL46" s="339"/>
    </row>
    <row r="47" spans="1:51" ht="33" customHeight="1" x14ac:dyDescent="0.2"/>
    <row r="48" spans="1:51" ht="30" customHeight="1" x14ac:dyDescent="0.2"/>
    <row r="49" s="4" customFormat="1" ht="30" customHeight="1" x14ac:dyDescent="0.2"/>
    <row r="50" s="4" customFormat="1" ht="30" customHeight="1" x14ac:dyDescent="0.2"/>
    <row r="51" s="4" customFormat="1" ht="30" customHeight="1" x14ac:dyDescent="0.2"/>
    <row r="52" s="4" customFormat="1" ht="30" customHeight="1" x14ac:dyDescent="0.2"/>
  </sheetData>
  <sheetProtection algorithmName="SHA-512" hashValue="TFTYaB7BO2qJzdtdWxP+yF9JOIkcMW7EbEwfl/PPBE2HhHwE3HkWD+0aLHVW7+u2HG+Mpbn5md9yG5YxteTPXg==" saltValue="olQFJxacHk5bQor6NN+A7Q==" spinCount="100000" sheet="1" objects="1" scenarios="1"/>
  <mergeCells count="298">
    <mergeCell ref="B1:AS1"/>
    <mergeCell ref="A12:C12"/>
    <mergeCell ref="A25:C25"/>
    <mergeCell ref="A38:C38"/>
    <mergeCell ref="J26:J27"/>
    <mergeCell ref="G26:I27"/>
    <mergeCell ref="V26:W27"/>
    <mergeCell ref="AE26:AG27"/>
    <mergeCell ref="A28:C28"/>
    <mergeCell ref="A29:C29"/>
    <mergeCell ref="AN26:AP27"/>
    <mergeCell ref="K26:O27"/>
    <mergeCell ref="Y26:AB27"/>
    <mergeCell ref="AC26:AD27"/>
    <mergeCell ref="B7:AS7"/>
    <mergeCell ref="AP12:AQ12"/>
    <mergeCell ref="S13:U14"/>
    <mergeCell ref="AB13:AD14"/>
    <mergeCell ref="AK13:AM14"/>
    <mergeCell ref="A15:C15"/>
    <mergeCell ref="A16:C16"/>
    <mergeCell ref="K19:L19"/>
    <mergeCell ref="K20:L20"/>
    <mergeCell ref="J18:L18"/>
    <mergeCell ref="O18:S18"/>
    <mergeCell ref="C18:G18"/>
    <mergeCell ref="AQ41:AR41"/>
    <mergeCell ref="AS41:AT41"/>
    <mergeCell ref="AV41:AW41"/>
    <mergeCell ref="D42:E42"/>
    <mergeCell ref="G42:I42"/>
    <mergeCell ref="J42:K42"/>
    <mergeCell ref="V41:X41"/>
    <mergeCell ref="Y41:Z41"/>
    <mergeCell ref="AA41:AD41"/>
    <mergeCell ref="AE41:AG41"/>
    <mergeCell ref="AH41:AI41"/>
    <mergeCell ref="D41:E41"/>
    <mergeCell ref="G41:I41"/>
    <mergeCell ref="J41:K41"/>
    <mergeCell ref="T41:U41"/>
    <mergeCell ref="T42:U42"/>
    <mergeCell ref="V42:X42"/>
    <mergeCell ref="Y42:Z42"/>
    <mergeCell ref="AA42:AD42"/>
    <mergeCell ref="AE42:AG42"/>
    <mergeCell ref="AH42:AI42"/>
    <mergeCell ref="A41:C41"/>
    <mergeCell ref="AY41:AY42"/>
    <mergeCell ref="AJ41:AM41"/>
    <mergeCell ref="AJ42:AM42"/>
    <mergeCell ref="AN42:AP42"/>
    <mergeCell ref="AQ42:AR42"/>
    <mergeCell ref="AS42:AT42"/>
    <mergeCell ref="AV42:AW42"/>
    <mergeCell ref="J40:K40"/>
    <mergeCell ref="T40:U40"/>
    <mergeCell ref="AQ40:AR40"/>
    <mergeCell ref="AS40:AT40"/>
    <mergeCell ref="AV40:AW40"/>
    <mergeCell ref="V39:X40"/>
    <mergeCell ref="Y39:Z40"/>
    <mergeCell ref="AA39:AD40"/>
    <mergeCell ref="AE39:AG40"/>
    <mergeCell ref="AH39:AI40"/>
    <mergeCell ref="AJ39:AM40"/>
    <mergeCell ref="AN39:AP40"/>
    <mergeCell ref="AQ39:AR39"/>
    <mergeCell ref="AS39:AT39"/>
    <mergeCell ref="AN41:AP41"/>
    <mergeCell ref="J39:K39"/>
    <mergeCell ref="T39:U39"/>
    <mergeCell ref="D40:E40"/>
    <mergeCell ref="AR37:AS37"/>
    <mergeCell ref="AT37:AU37"/>
    <mergeCell ref="G38:I38"/>
    <mergeCell ref="J38:K38"/>
    <mergeCell ref="T38:U38"/>
    <mergeCell ref="V38:X38"/>
    <mergeCell ref="AE38:AG38"/>
    <mergeCell ref="AB37:AC37"/>
    <mergeCell ref="AD37:AE37"/>
    <mergeCell ref="AG37:AH37"/>
    <mergeCell ref="AI37:AJ37"/>
    <mergeCell ref="AM37:AN37"/>
    <mergeCell ref="AP37:AQ37"/>
    <mergeCell ref="O37:P37"/>
    <mergeCell ref="AN38:AP38"/>
    <mergeCell ref="AQ38:AR38"/>
    <mergeCell ref="C37:D37"/>
    <mergeCell ref="AQ28:AR28"/>
    <mergeCell ref="AQ29:AR29"/>
    <mergeCell ref="C32:E32"/>
    <mergeCell ref="K32:L32"/>
    <mergeCell ref="P32:R32"/>
    <mergeCell ref="X32:AB32"/>
    <mergeCell ref="AG32:AK33"/>
    <mergeCell ref="AL32:AL33"/>
    <mergeCell ref="C33:E33"/>
    <mergeCell ref="K33:L33"/>
    <mergeCell ref="P33:R33"/>
    <mergeCell ref="X33:AB33"/>
    <mergeCell ref="AC29:AD29"/>
    <mergeCell ref="AE29:AG29"/>
    <mergeCell ref="AH29:AI29"/>
    <mergeCell ref="AJ29:AM29"/>
    <mergeCell ref="C31:G31"/>
    <mergeCell ref="J31:L31"/>
    <mergeCell ref="O31:S31"/>
    <mergeCell ref="X31:AC31"/>
    <mergeCell ref="AN28:AP28"/>
    <mergeCell ref="AV27:AW27"/>
    <mergeCell ref="AS28:AT28"/>
    <mergeCell ref="AV28:AW28"/>
    <mergeCell ref="AY28:AY29"/>
    <mergeCell ref="AS29:AT29"/>
    <mergeCell ref="AV29:AW29"/>
    <mergeCell ref="D28:E28"/>
    <mergeCell ref="G28:I28"/>
    <mergeCell ref="K28:O28"/>
    <mergeCell ref="P28:Q28"/>
    <mergeCell ref="T28:U28"/>
    <mergeCell ref="V28:W28"/>
    <mergeCell ref="Y28:AB28"/>
    <mergeCell ref="D29:E29"/>
    <mergeCell ref="G29:I29"/>
    <mergeCell ref="K29:O29"/>
    <mergeCell ref="P29:Q29"/>
    <mergeCell ref="T29:U29"/>
    <mergeCell ref="AN29:AP29"/>
    <mergeCell ref="AC28:AD28"/>
    <mergeCell ref="AE28:AG28"/>
    <mergeCell ref="AH28:AI28"/>
    <mergeCell ref="V29:W29"/>
    <mergeCell ref="Y29:AB29"/>
    <mergeCell ref="AQ26:AR26"/>
    <mergeCell ref="AS26:AT26"/>
    <mergeCell ref="D27:E27"/>
    <mergeCell ref="P27:Q27"/>
    <mergeCell ref="T27:U27"/>
    <mergeCell ref="T26:U26"/>
    <mergeCell ref="AQ27:AR27"/>
    <mergeCell ref="AS27:AT27"/>
    <mergeCell ref="D26:E26"/>
    <mergeCell ref="P26:Q26"/>
    <mergeCell ref="AT24:AU24"/>
    <mergeCell ref="G25:I25"/>
    <mergeCell ref="P25:Q25"/>
    <mergeCell ref="T25:U25"/>
    <mergeCell ref="V25:W25"/>
    <mergeCell ref="Y25:AB25"/>
    <mergeCell ref="AC25:AD25"/>
    <mergeCell ref="AD24:AE24"/>
    <mergeCell ref="AG24:AH24"/>
    <mergeCell ref="AI24:AJ24"/>
    <mergeCell ref="AM24:AN24"/>
    <mergeCell ref="AP24:AQ24"/>
    <mergeCell ref="AR24:AS24"/>
    <mergeCell ref="Q24:R24"/>
    <mergeCell ref="S24:T24"/>
    <mergeCell ref="U24:V24"/>
    <mergeCell ref="W24:X24"/>
    <mergeCell ref="Y24:Z24"/>
    <mergeCell ref="AB24:AC24"/>
    <mergeCell ref="AE25:AG25"/>
    <mergeCell ref="AN25:AP25"/>
    <mergeCell ref="AQ25:AR25"/>
    <mergeCell ref="AJ25:AM25"/>
    <mergeCell ref="AG12:AJ12"/>
    <mergeCell ref="AW14:AX14"/>
    <mergeCell ref="D15:E15"/>
    <mergeCell ref="K15:L15"/>
    <mergeCell ref="D16:E16"/>
    <mergeCell ref="K16:L16"/>
    <mergeCell ref="Q16:R16"/>
    <mergeCell ref="AE15:AF15"/>
    <mergeCell ref="AG15:AJ15"/>
    <mergeCell ref="M15:N15"/>
    <mergeCell ref="Q15:R15"/>
    <mergeCell ref="S15:U15"/>
    <mergeCell ref="V15:W15"/>
    <mergeCell ref="X15:AA15"/>
    <mergeCell ref="AB15:AD15"/>
    <mergeCell ref="AK16:AM16"/>
    <mergeCell ref="AN16:AO16"/>
    <mergeCell ref="AP16:AQ16"/>
    <mergeCell ref="AS16:AT16"/>
    <mergeCell ref="S16:U16"/>
    <mergeCell ref="V16:W16"/>
    <mergeCell ref="X16:AA16"/>
    <mergeCell ref="AB16:AD16"/>
    <mergeCell ref="AE16:AF16"/>
    <mergeCell ref="AV15:AV16"/>
    <mergeCell ref="AK15:AM15"/>
    <mergeCell ref="AN15:AO15"/>
    <mergeCell ref="AP15:AQ15"/>
    <mergeCell ref="AS15:AT15"/>
    <mergeCell ref="AS14:AT14"/>
    <mergeCell ref="AP13:AQ13"/>
    <mergeCell ref="AN14:AO14"/>
    <mergeCell ref="AG13:AJ14"/>
    <mergeCell ref="AG16:AJ16"/>
    <mergeCell ref="AO11:AP11"/>
    <mergeCell ref="AQ11:AR11"/>
    <mergeCell ref="K12:L12"/>
    <mergeCell ref="M12:N12"/>
    <mergeCell ref="Q12:R12"/>
    <mergeCell ref="R11:S11"/>
    <mergeCell ref="U11:V11"/>
    <mergeCell ref="W11:X11"/>
    <mergeCell ref="AP14:AQ14"/>
    <mergeCell ref="Y11:Z11"/>
    <mergeCell ref="AA11:AB11"/>
    <mergeCell ref="AD11:AE11"/>
    <mergeCell ref="AK12:AM12"/>
    <mergeCell ref="AN12:AO12"/>
    <mergeCell ref="K13:L13"/>
    <mergeCell ref="M13:N13"/>
    <mergeCell ref="Q13:R13"/>
    <mergeCell ref="S12:U12"/>
    <mergeCell ref="AB12:AD12"/>
    <mergeCell ref="AN13:AO13"/>
    <mergeCell ref="V12:W12"/>
    <mergeCell ref="V13:W13"/>
    <mergeCell ref="V14:W14"/>
    <mergeCell ref="X13:AA14"/>
    <mergeCell ref="D13:E13"/>
    <mergeCell ref="F11:G11"/>
    <mergeCell ref="G15:J15"/>
    <mergeCell ref="G16:J16"/>
    <mergeCell ref="G12:J12"/>
    <mergeCell ref="G13:J14"/>
    <mergeCell ref="AE12:AF12"/>
    <mergeCell ref="AE13:AF13"/>
    <mergeCell ref="AE14:AF14"/>
    <mergeCell ref="D14:E14"/>
    <mergeCell ref="K14:L14"/>
    <mergeCell ref="M14:N14"/>
    <mergeCell ref="Q14:R14"/>
    <mergeCell ref="M16:N16"/>
    <mergeCell ref="X12:AA12"/>
    <mergeCell ref="B9:H9"/>
    <mergeCell ref="B6:AN6"/>
    <mergeCell ref="C11:D11"/>
    <mergeCell ref="J11:K11"/>
    <mergeCell ref="L11:M11"/>
    <mergeCell ref="P11:Q11"/>
    <mergeCell ref="AF11:AG11"/>
    <mergeCell ref="AJ11:AK11"/>
    <mergeCell ref="AM11:AN11"/>
    <mergeCell ref="AG18:AL18"/>
    <mergeCell ref="AL19:AL20"/>
    <mergeCell ref="F24:G24"/>
    <mergeCell ref="X26:X27"/>
    <mergeCell ref="AH26:AI27"/>
    <mergeCell ref="AJ26:AM27"/>
    <mergeCell ref="X18:AC18"/>
    <mergeCell ref="C45:E45"/>
    <mergeCell ref="K45:L45"/>
    <mergeCell ref="P45:R45"/>
    <mergeCell ref="X45:AB45"/>
    <mergeCell ref="AG45:AK46"/>
    <mergeCell ref="AL45:AL46"/>
    <mergeCell ref="C46:E46"/>
    <mergeCell ref="K46:L46"/>
    <mergeCell ref="P46:R46"/>
    <mergeCell ref="X46:AB46"/>
    <mergeCell ref="P19:R19"/>
    <mergeCell ref="P20:R20"/>
    <mergeCell ref="B36:H36"/>
    <mergeCell ref="I37:J37"/>
    <mergeCell ref="K37:L37"/>
    <mergeCell ref="Q37:R37"/>
    <mergeCell ref="S37:T37"/>
    <mergeCell ref="C44:G44"/>
    <mergeCell ref="J44:L44"/>
    <mergeCell ref="O44:S44"/>
    <mergeCell ref="X44:AC44"/>
    <mergeCell ref="AG44:AL44"/>
    <mergeCell ref="C19:E19"/>
    <mergeCell ref="C20:E20"/>
    <mergeCell ref="X19:AB19"/>
    <mergeCell ref="X20:AB20"/>
    <mergeCell ref="C24:D24"/>
    <mergeCell ref="I24:J24"/>
    <mergeCell ref="K24:L24"/>
    <mergeCell ref="O24:P24"/>
    <mergeCell ref="AG31:AL31"/>
    <mergeCell ref="AJ28:AM28"/>
    <mergeCell ref="A42:C42"/>
    <mergeCell ref="G39:I40"/>
    <mergeCell ref="B23:L23"/>
    <mergeCell ref="AG19:AK20"/>
    <mergeCell ref="U37:V37"/>
    <mergeCell ref="X37:Y37"/>
    <mergeCell ref="Z37:AA37"/>
    <mergeCell ref="F37:G37"/>
    <mergeCell ref="D39:E39"/>
  </mergeCells>
  <phoneticPr fontId="1"/>
  <printOptions horizontalCentered="1"/>
  <pageMargins left="0.59055118110236227" right="0.39370078740157483" top="0.39370078740157483" bottom="0.39370078740157483" header="0.31496062992125984" footer="0.31496062992125984"/>
  <pageSetup paperSize="9" scale="49" fitToHeight="0" orientation="portrait" r:id="rId1"/>
  <colBreaks count="1" manualBreakCount="1">
    <brk id="7" max="5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【企画提案時提出】R7～企画提案に係る見積内訳</vt:lpstr>
      <vt:lpstr>見積内訳参考資料</vt:lpstr>
      <vt:lpstr>'【企画提案時提出】R7～企画提案に係る見積内訳'!Print_Area</vt:lpstr>
      <vt:lpstr>見積内訳参考資料!Print_Area</vt:lpstr>
      <vt:lpstr>'【企画提案時提出】R7～企画提案に係る見積内訳'!Print_Titles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上野 一明</dc:creator>
  <cp:lastModifiedBy>田村 磨美</cp:lastModifiedBy>
  <cp:lastPrinted>2025-01-28T07:16:57Z</cp:lastPrinted>
  <dcterms:created xsi:type="dcterms:W3CDTF">2015-01-14T23:48:12Z</dcterms:created>
  <dcterms:modified xsi:type="dcterms:W3CDTF">2025-01-28T07:56:27Z</dcterms:modified>
</cp:coreProperties>
</file>