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01\下水道業務課\02排水設備係\◆作業フォルダ◆\○行政デジタル化に関する業務等\電子申請\LoGoフォーム\"/>
    </mc:Choice>
  </mc:AlternateContent>
  <bookViews>
    <workbookView xWindow="0" yWindow="0" windowWidth="15345" windowHeight="4575"/>
  </bookViews>
  <sheets>
    <sheet name="申請書" sheetId="1" r:id="rId1"/>
  </sheets>
  <definedNames>
    <definedName name="_xlnm.Print_Area" localSheetId="0">申請書!$A$1:$AD$114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9" i="1" l="1"/>
  <c r="M99" i="1"/>
  <c r="F99" i="1"/>
  <c r="V42" i="1"/>
  <c r="M42" i="1"/>
  <c r="M7" i="1" l="1"/>
  <c r="W3" i="1" l="1"/>
  <c r="Z3" i="1"/>
  <c r="T3" i="1"/>
  <c r="AG50" i="1" l="1"/>
  <c r="AB100" i="1"/>
  <c r="Y100" i="1"/>
  <c r="V100" i="1"/>
  <c r="N100" i="1"/>
  <c r="N43" i="1"/>
  <c r="AB43" i="1"/>
  <c r="Y43" i="1"/>
  <c r="V43" i="1"/>
  <c r="C30" i="1" l="1"/>
  <c r="C87" i="1"/>
  <c r="F89" i="1"/>
  <c r="F32" i="1"/>
  <c r="F35" i="1"/>
  <c r="F33" i="1"/>
  <c r="F92" i="1"/>
  <c r="F90" i="1"/>
  <c r="O71" i="1"/>
  <c r="O14" i="1"/>
  <c r="AG27" i="1" l="1"/>
  <c r="F42" i="1" l="1"/>
  <c r="V98" i="1" l="1"/>
  <c r="Q98" i="1"/>
  <c r="G98" i="1"/>
  <c r="D98" i="1"/>
  <c r="Q97" i="1"/>
  <c r="G97" i="1"/>
  <c r="D97" i="1"/>
  <c r="V41" i="1"/>
  <c r="Q41" i="1"/>
  <c r="Q40" i="1"/>
  <c r="G40" i="1"/>
  <c r="D40" i="1"/>
  <c r="I96" i="1"/>
  <c r="D96" i="1"/>
  <c r="N95" i="1"/>
  <c r="I95" i="1"/>
  <c r="D95" i="1"/>
  <c r="I39" i="1"/>
  <c r="D39" i="1"/>
  <c r="N38" i="1"/>
  <c r="I38" i="1"/>
  <c r="D38" i="1"/>
  <c r="D88" i="1"/>
  <c r="D31" i="1"/>
  <c r="M86" i="1"/>
  <c r="H86" i="1"/>
  <c r="P85" i="1"/>
  <c r="H85" i="1"/>
  <c r="V84" i="1"/>
  <c r="Q84" i="1"/>
  <c r="L84" i="1"/>
  <c r="H84" i="1"/>
  <c r="V83" i="1"/>
  <c r="Q83" i="1"/>
  <c r="N83" i="1"/>
  <c r="K83" i="1"/>
  <c r="H83" i="1"/>
  <c r="M29" i="1"/>
  <c r="H29" i="1"/>
  <c r="P28" i="1"/>
  <c r="H28" i="1"/>
  <c r="N69" i="1"/>
  <c r="M68" i="1"/>
  <c r="M67" i="1"/>
  <c r="M66" i="1"/>
  <c r="M65" i="1"/>
  <c r="M64" i="1"/>
  <c r="M63" i="1"/>
  <c r="N12" i="1"/>
  <c r="M11" i="1"/>
  <c r="M10" i="1"/>
  <c r="M9" i="1"/>
  <c r="M8" i="1"/>
  <c r="M6" i="1"/>
  <c r="Z60" i="1"/>
  <c r="W60" i="1"/>
  <c r="T60" i="1"/>
  <c r="I103" i="1"/>
  <c r="D103" i="1"/>
  <c r="T102" i="1"/>
  <c r="N102" i="1"/>
  <c r="I102" i="1"/>
  <c r="D102" i="1"/>
  <c r="V101" i="1"/>
  <c r="S101" i="1"/>
  <c r="W94" i="1"/>
  <c r="C94" i="1"/>
  <c r="W90" i="1"/>
  <c r="AA82" i="1"/>
  <c r="W82" i="1"/>
  <c r="O76" i="1"/>
  <c r="N75" i="1"/>
  <c r="M74" i="1"/>
  <c r="M73" i="1"/>
  <c r="M72" i="1"/>
  <c r="O19" i="1" l="1"/>
  <c r="N18" i="1"/>
  <c r="M17" i="1"/>
  <c r="M16" i="1"/>
  <c r="M15" i="1"/>
  <c r="W37" i="1"/>
  <c r="C37" i="1"/>
  <c r="W33" i="1"/>
  <c r="AA25" i="1"/>
  <c r="W25" i="1"/>
  <c r="V26" i="1"/>
  <c r="V27" i="1"/>
  <c r="L27" i="1"/>
  <c r="Q27" i="1"/>
  <c r="H27" i="1"/>
  <c r="Q26" i="1"/>
  <c r="N26" i="1"/>
  <c r="H26" i="1"/>
  <c r="K26" i="1"/>
  <c r="I46" i="1"/>
  <c r="D46" i="1"/>
  <c r="T45" i="1"/>
  <c r="N45" i="1"/>
  <c r="I45" i="1"/>
  <c r="D45" i="1"/>
  <c r="V44" i="1"/>
  <c r="S44" i="1"/>
  <c r="AG30" i="1" l="1"/>
  <c r="AG31" i="1"/>
  <c r="AG29" i="1"/>
  <c r="AG28" i="1"/>
  <c r="AG32" i="1" l="1"/>
  <c r="AG26" i="1"/>
  <c r="G41" i="1" l="1"/>
  <c r="D41" i="1"/>
</calcChain>
</file>

<file path=xl/comments1.xml><?xml version="1.0" encoding="utf-8"?>
<comments xmlns="http://schemas.openxmlformats.org/spreadsheetml/2006/main">
  <authors>
    <author>h6112</author>
  </authors>
  <commentList>
    <comment ref="AH3" authorId="0" shapeId="0">
      <text>
        <r>
          <rPr>
            <sz val="9"/>
            <color indexed="10"/>
            <rFont val="Meiryo UI"/>
            <family val="3"/>
            <charset val="128"/>
          </rPr>
          <t>年は西暦で入力
年月日の区切りは /
例 : 2022/10/5</t>
        </r>
      </text>
    </comment>
    <comment ref="AH5" authorId="0" shapeId="0">
      <text>
        <r>
          <rPr>
            <sz val="9"/>
            <color indexed="10"/>
            <rFont val="Meiryo UI"/>
            <family val="3"/>
            <charset val="128"/>
          </rPr>
          <t>建物名・居室番号等</t>
        </r>
      </text>
    </comment>
    <comment ref="AH6" authorId="0" shapeId="0">
      <text>
        <r>
          <rPr>
            <sz val="9"/>
            <color indexed="10"/>
            <rFont val="Meiryo UI"/>
            <family val="3"/>
            <charset val="128"/>
          </rPr>
          <t>申請者氏名のフリガナを入力</t>
        </r>
      </text>
    </comment>
    <comment ref="AH7" authorId="0" shapeId="0">
      <text>
        <r>
          <rPr>
            <sz val="9"/>
            <color indexed="10"/>
            <rFont val="Meiryo UI"/>
            <family val="3"/>
            <charset val="128"/>
          </rPr>
          <t>申請者氏名を入力
姓と名の間には空白を入れる</t>
        </r>
      </text>
    </comment>
    <comment ref="AH8" authorId="0" shapeId="0">
      <text>
        <r>
          <rPr>
            <sz val="9"/>
            <color indexed="10"/>
            <rFont val="Meiryo UI"/>
            <family val="3"/>
            <charset val="128"/>
          </rPr>
          <t>申請者が法人等の場合、
代表者名のフリガナを入力
姓と名の間には空白を入れる</t>
        </r>
      </text>
    </comment>
    <comment ref="AH9" authorId="0" shapeId="0">
      <text>
        <r>
          <rPr>
            <sz val="9"/>
            <color indexed="10"/>
            <rFont val="Meiryo UI"/>
            <family val="3"/>
            <charset val="128"/>
          </rPr>
          <t>申請者が法人等の場合、
代表者名を入力
代表者役職と姓と名の
間には空白を入れる</t>
        </r>
      </text>
    </comment>
    <comment ref="AH11" authorId="0" shapeId="0">
      <text>
        <r>
          <rPr>
            <sz val="9"/>
            <color indexed="10"/>
            <rFont val="Meiryo UI"/>
            <family val="3"/>
            <charset val="128"/>
          </rPr>
          <t>指定工事店の指定番号を入力
指定番号の数字のみ</t>
        </r>
      </text>
    </comment>
    <comment ref="AH12" authorId="0" shapeId="0">
      <text>
        <r>
          <rPr>
            <sz val="9"/>
            <color indexed="10"/>
            <rFont val="Meiryo UI"/>
            <family val="3"/>
            <charset val="128"/>
          </rPr>
          <t>営業所の所在地</t>
        </r>
      </text>
    </comment>
    <comment ref="AH13" authorId="0" shapeId="0">
      <text>
        <r>
          <rPr>
            <sz val="9"/>
            <color indexed="10"/>
            <rFont val="Meiryo UI"/>
            <family val="3"/>
            <charset val="128"/>
          </rPr>
          <t>指定工事店名(商号)・営業所名</t>
        </r>
      </text>
    </comment>
    <comment ref="AH14" authorId="0" shapeId="0">
      <text>
        <r>
          <rPr>
            <sz val="9"/>
            <color indexed="10"/>
            <rFont val="Meiryo UI"/>
            <family val="3"/>
            <charset val="128"/>
          </rPr>
          <t>代表者役職と姓と名の
間には空白を入れる</t>
        </r>
      </text>
    </comment>
    <comment ref="AH16" authorId="0" shapeId="0">
      <text>
        <r>
          <rPr>
            <sz val="9"/>
            <color indexed="10"/>
            <rFont val="Meiryo UI"/>
            <family val="3"/>
            <charset val="128"/>
          </rPr>
          <t>責任技術者の氏名を入力
姓と名の間には空白を入れる</t>
        </r>
      </text>
    </comment>
    <comment ref="AH17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18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
新築は、建替えも含む
改築は、リフォーム、浄化槽
切替え等
その他は、最終桝設置のみ、
取付管新設等</t>
        </r>
      </text>
    </comment>
    <comment ref="AH19" authorId="0" shapeId="0">
      <text>
        <r>
          <rPr>
            <sz val="9"/>
            <color indexed="10"/>
            <rFont val="Meiryo UI"/>
            <family val="3"/>
            <charset val="128"/>
          </rPr>
          <t>「その他」のとき、設置物件を入力
例
・最終桝設置
・取付管
・仮設排水設備</t>
        </r>
      </text>
    </comment>
    <comment ref="AH20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21" authorId="0" shapeId="0">
      <text>
        <r>
          <rPr>
            <sz val="9"/>
            <color indexed="10"/>
            <rFont val="Meiryo UI"/>
            <family val="3"/>
            <charset val="128"/>
          </rPr>
          <t>「住宅」のときは戸数を入力
「その他」のときは業種等を入力</t>
        </r>
      </text>
    </comment>
    <comment ref="AH22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23" authorId="0" shapeId="0">
      <text>
        <r>
          <rPr>
            <sz val="9"/>
            <color indexed="10"/>
            <rFont val="Meiryo UI"/>
            <family val="3"/>
            <charset val="128"/>
          </rPr>
          <t>「その他」のとき、リストから選択
又は直接入力</t>
        </r>
      </text>
    </comment>
    <comment ref="AH25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26" authorId="0" shapeId="0">
      <text>
        <r>
          <rPr>
            <sz val="9"/>
            <color indexed="10"/>
            <rFont val="Meiryo UI"/>
            <family val="3"/>
            <charset val="128"/>
          </rPr>
          <t>申請者と使用者が異なる場合は
使用者の住所を入力</t>
        </r>
      </text>
    </comment>
    <comment ref="AH27" authorId="0" shapeId="0">
      <text>
        <r>
          <rPr>
            <sz val="9"/>
            <color indexed="10"/>
            <rFont val="Meiryo UI"/>
            <family val="3"/>
            <charset val="128"/>
          </rPr>
          <t>建物名・居室番号等</t>
        </r>
      </text>
    </comment>
    <comment ref="AH28" authorId="0" shapeId="0">
      <text>
        <r>
          <rPr>
            <sz val="9"/>
            <color indexed="10"/>
            <rFont val="Meiryo UI"/>
            <family val="3"/>
            <charset val="128"/>
          </rPr>
          <t>申請者と使用者が異なる場合は
使用者氏名のフリガナを入力</t>
        </r>
      </text>
    </comment>
    <comment ref="AH29" authorId="0" shapeId="0">
      <text>
        <r>
          <rPr>
            <sz val="9"/>
            <color indexed="10"/>
            <rFont val="Meiryo UI"/>
            <family val="3"/>
            <charset val="128"/>
          </rPr>
          <t>申請者と使用者が異なる場合は
使用者氏名を入力
姓と名の間には空白を入れる</t>
        </r>
      </text>
    </comment>
    <comment ref="AH30" authorId="0" shapeId="0">
      <text>
        <r>
          <rPr>
            <sz val="9"/>
            <color indexed="10"/>
            <rFont val="Meiryo UI"/>
            <family val="3"/>
            <charset val="128"/>
          </rPr>
          <t>申請者と使用者が異なる場合で、
使用者が法人等の場合、代表者
名のフリガナを入力
代表者役職、姓と名の間には空白
を入れる</t>
        </r>
      </text>
    </comment>
    <comment ref="AH31" authorId="0" shapeId="0">
      <text>
        <r>
          <rPr>
            <sz val="9"/>
            <color indexed="10"/>
            <rFont val="Meiryo UI"/>
            <family val="3"/>
            <charset val="128"/>
          </rPr>
          <t>申請者と使用者が異なる場合で、
使用者が法人等の場合、代表者
名を入力
代表者役職、姓と名の間には空白
を入れる</t>
        </r>
      </text>
    </comment>
    <comment ref="AH33" authorId="0" shapeId="0">
      <text>
        <r>
          <rPr>
            <sz val="9"/>
            <color indexed="10"/>
            <rFont val="Meiryo UI"/>
            <family val="3"/>
            <charset val="128"/>
          </rPr>
          <t>土地の面積</t>
        </r>
      </text>
    </comment>
    <comment ref="AH34" authorId="0" shapeId="0">
      <text>
        <r>
          <rPr>
            <sz val="9"/>
            <color indexed="10"/>
            <rFont val="Meiryo UI"/>
            <family val="3"/>
            <charset val="128"/>
          </rPr>
          <t>居住予定者又は利用予定者の
人数</t>
        </r>
      </text>
    </comment>
    <comment ref="AH35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
「その他」は、最終桝設置や
取付管新設等の排水しない
場合、地下湧水等の水道
又は井戸水以外を排水する
場合に選択</t>
        </r>
      </text>
    </comment>
    <comment ref="AH36" authorId="0" shapeId="0">
      <text>
        <r>
          <rPr>
            <sz val="9"/>
            <color indexed="10"/>
            <rFont val="Meiryo UI"/>
            <family val="3"/>
            <charset val="128"/>
          </rPr>
          <t>「その他」のとき、リストから選択
又は直接入力</t>
        </r>
      </text>
    </comment>
    <comment ref="AH37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38" authorId="0" shapeId="0">
      <text>
        <r>
          <rPr>
            <sz val="9"/>
            <color indexed="10"/>
            <rFont val="Meiryo UI"/>
            <family val="3"/>
            <charset val="128"/>
          </rPr>
          <t>リストから選択</t>
        </r>
      </text>
    </comment>
    <comment ref="AH39" authorId="0" shapeId="0">
      <text>
        <r>
          <rPr>
            <sz val="9"/>
            <color indexed="10"/>
            <rFont val="Meiryo UI"/>
            <family val="3"/>
            <charset val="128"/>
          </rPr>
          <t>「その他」のとき、給水装置工事の
施工業者を入力</t>
        </r>
      </text>
    </comment>
    <comment ref="AH40" authorId="0" shapeId="0">
      <text>
        <r>
          <rPr>
            <sz val="9"/>
            <color indexed="10"/>
            <rFont val="Meiryo UI"/>
            <family val="3"/>
            <charset val="128"/>
          </rPr>
          <t>工事完成後の情報を入力
集合住宅等で、使用する
メータが２以上ある場合は、
集合住宅等一覧表を添付</t>
        </r>
      </text>
    </comment>
    <comment ref="AH41" authorId="0" shapeId="0">
      <text>
        <r>
          <rPr>
            <sz val="9"/>
            <color indexed="10"/>
            <rFont val="Meiryo UI"/>
            <family val="3"/>
            <charset val="128"/>
          </rPr>
          <t>工事完成後の情報を入力
集合住宅等で、使用する
メータが２以上ある場合は、
集合住宅等一覧表を添付</t>
        </r>
      </text>
    </comment>
    <comment ref="AH42" authorId="0" shapeId="0">
      <text>
        <r>
          <rPr>
            <sz val="9"/>
            <color indexed="10"/>
            <rFont val="Meiryo UI"/>
            <family val="3"/>
            <charset val="128"/>
          </rPr>
          <t>工事完成後の情報を入力
集合住宅等で、使用する
メータが２以上ある場合は、
集合住宅等一覧表を添付</t>
        </r>
      </text>
    </comment>
    <comment ref="AH43" authorId="0" shapeId="0">
      <text>
        <r>
          <rPr>
            <sz val="9"/>
            <color indexed="10"/>
            <rFont val="Meiryo UI"/>
            <family val="3"/>
            <charset val="128"/>
          </rPr>
          <t>年は西暦で入力
年月日の区切りは /
例 : 2022/10/5</t>
        </r>
      </text>
    </comment>
    <comment ref="AH44" authorId="0" shapeId="0">
      <text>
        <r>
          <rPr>
            <sz val="9"/>
            <color indexed="10"/>
            <rFont val="Meiryo UI"/>
            <family val="3"/>
            <charset val="128"/>
          </rPr>
          <t>水洗便所改造資金貸付制度の
利用の有無を選択</t>
        </r>
      </text>
    </comment>
    <comment ref="AH45" authorId="0" shapeId="0">
      <text>
        <r>
          <rPr>
            <sz val="9"/>
            <color indexed="10"/>
            <rFont val="Meiryo UI"/>
            <family val="3"/>
            <charset val="128"/>
          </rPr>
          <t>※必須</t>
        </r>
      </text>
    </comment>
    <comment ref="AH46" authorId="0" shapeId="0">
      <text>
        <r>
          <rPr>
            <sz val="9"/>
            <color indexed="10"/>
            <rFont val="Meiryo UI"/>
            <family val="3"/>
            <charset val="128"/>
          </rPr>
          <t>※必須</t>
        </r>
      </text>
    </comment>
    <comment ref="AH47" authorId="0" shapeId="0">
      <text>
        <r>
          <rPr>
            <sz val="9"/>
            <color indexed="10"/>
            <rFont val="Meiryo UI"/>
            <family val="3"/>
            <charset val="128"/>
          </rPr>
          <t>縦断面図がある場合はチェック</t>
        </r>
      </text>
    </comment>
    <comment ref="AH48" authorId="0" shapeId="0">
      <text>
        <r>
          <rPr>
            <sz val="9"/>
            <color indexed="10"/>
            <rFont val="Meiryo UI"/>
            <family val="3"/>
            <charset val="128"/>
          </rPr>
          <t>構造詳細図がある場合はチェック</t>
        </r>
      </text>
    </comment>
    <comment ref="AH49" authorId="0" shapeId="0">
      <text>
        <r>
          <rPr>
            <sz val="9"/>
            <color indexed="10"/>
            <rFont val="Meiryo UI"/>
            <family val="3"/>
            <charset val="128"/>
          </rPr>
          <t>その他図面、計算書等の添付
図書がある場合はチェック</t>
        </r>
      </text>
    </comment>
    <comment ref="AH50" authorId="0" shapeId="0">
      <text>
        <r>
          <rPr>
            <sz val="9"/>
            <color indexed="10"/>
            <rFont val="Meiryo UI"/>
            <family val="3"/>
            <charset val="128"/>
          </rPr>
          <t>その他図面、計算書等の添付
図書がある場合、書類の名称を
入力</t>
        </r>
      </text>
    </comment>
  </commentList>
</comments>
</file>

<file path=xl/sharedStrings.xml><?xml version="1.0" encoding="utf-8"?>
<sst xmlns="http://schemas.openxmlformats.org/spreadsheetml/2006/main" count="293" uniqueCount="131">
  <si>
    <t>様式第２号（第１０条関係）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</si>
  <si>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工事内容等</t>
    <rPh sb="0" eb="2">
      <t>コウジ</t>
    </rPh>
    <rPh sb="2" eb="4">
      <t>ナイヨウ</t>
    </rPh>
    <rPh sb="4" eb="5">
      <t>トウ</t>
    </rPh>
    <phoneticPr fontId="2"/>
  </si>
  <si>
    <t>増築</t>
    <rPh sb="0" eb="1">
      <t>ゾウ</t>
    </rPh>
    <phoneticPr fontId="2"/>
  </si>
  <si>
    <t>新築</t>
    <phoneticPr fontId="2"/>
  </si>
  <si>
    <t>改築</t>
    <rPh sb="0" eb="1">
      <t>カイ</t>
    </rPh>
    <phoneticPr fontId="2"/>
  </si>
  <si>
    <t>くみ取便所改造</t>
    <rPh sb="2" eb="3">
      <t>トリ</t>
    </rPh>
    <rPh sb="3" eb="5">
      <t>ベンジョ</t>
    </rPh>
    <rPh sb="5" eb="7">
      <t>カイゾウ</t>
    </rPh>
    <phoneticPr fontId="2"/>
  </si>
  <si>
    <t>浄化槽切替え</t>
    <rPh sb="0" eb="3">
      <t>ジョウカソウ</t>
    </rPh>
    <rPh sb="3" eb="5">
      <t>キリカエ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</si>
  <si>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</si>
  <si>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</si>
  <si>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</si>
  <si>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㎡</t>
    <phoneticPr fontId="2"/>
  </si>
  <si>
    <t>排水人口</t>
    <rPh sb="0" eb="2">
      <t>ハイスイ</t>
    </rPh>
    <rPh sb="2" eb="4">
      <t>ジンコウ</t>
    </rPh>
    <phoneticPr fontId="2"/>
  </si>
  <si>
    <t>人</t>
    <rPh sb="0" eb="1">
      <t>ニン</t>
    </rPh>
    <phoneticPr fontId="2"/>
  </si>
  <si>
    <t>水道汚水</t>
    <rPh sb="0" eb="2">
      <t>スイドウ</t>
    </rPh>
    <rPh sb="2" eb="4">
      <t>オスイ</t>
    </rPh>
    <phoneticPr fontId="2"/>
  </si>
  <si>
    <t>井戸汚水</t>
    <rPh sb="0" eb="2">
      <t>イド</t>
    </rPh>
    <rPh sb="2" eb="4">
      <t>オスイ</t>
    </rPh>
    <phoneticPr fontId="2"/>
  </si>
  <si>
    <t>水道汚水及び井戸汚水の併用</t>
    <rPh sb="4" eb="5">
      <t>オヨ</t>
    </rPh>
    <rPh sb="6" eb="8">
      <t>イド</t>
    </rPh>
    <rPh sb="11" eb="13">
      <t>ヘイヨウ</t>
    </rPh>
    <phoneticPr fontId="2"/>
  </si>
  <si>
    <t>（指示事項等）</t>
    <rPh sb="1" eb="3">
      <t>シジ</t>
    </rPh>
    <rPh sb="3" eb="5">
      <t>ジコウ</t>
    </rPh>
    <rPh sb="5" eb="6">
      <t>トウ</t>
    </rPh>
    <phoneticPr fontId="2"/>
  </si>
  <si>
    <t>給水装置工事</t>
    <rPh sb="0" eb="2">
      <t>キュウスイ</t>
    </rPh>
    <rPh sb="2" eb="4">
      <t>ソウチ</t>
    </rPh>
    <rPh sb="4" eb="6">
      <t>コウジ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</si>
  <si>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</si>
  <si>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</si>
  <si>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排水設備工事の施工者と同じ</t>
    <rPh sb="0" eb="2">
      <t>ハイスイ</t>
    </rPh>
    <rPh sb="2" eb="4">
      <t>セツビ</t>
    </rPh>
    <rPh sb="4" eb="6">
      <t>コウジ</t>
    </rPh>
    <rPh sb="7" eb="9">
      <t>セコウ</t>
    </rPh>
    <rPh sb="9" eb="10">
      <t>シャ</t>
    </rPh>
    <rPh sb="11" eb="12">
      <t>オナ</t>
    </rPh>
    <phoneticPr fontId="2"/>
  </si>
  <si>
    <t>個</t>
    <rPh sb="0" eb="1">
      <t>コ</t>
    </rPh>
    <phoneticPr fontId="2"/>
  </si>
  <si>
    <t>mm</t>
    <phoneticPr fontId="2"/>
  </si>
  <si>
    <t>メータ番号</t>
    <rPh sb="3" eb="5">
      <t>バンゴウ</t>
    </rPh>
    <phoneticPr fontId="2"/>
  </si>
  <si>
    <t>工事予定年月日</t>
    <rPh sb="0" eb="2">
      <t>コウジ</t>
    </rPh>
    <rPh sb="2" eb="4">
      <t>ヨテイ</t>
    </rPh>
    <rPh sb="4" eb="7">
      <t>ネンガッピ</t>
    </rPh>
    <phoneticPr fontId="2"/>
  </si>
  <si>
    <t>水洗便所改造資金貸付制度の利用の有無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2">
      <t>セイド</t>
    </rPh>
    <rPh sb="13" eb="15">
      <t>リヨウ</t>
    </rPh>
    <rPh sb="16" eb="18">
      <t>ウム</t>
    </rPh>
    <phoneticPr fontId="2"/>
  </si>
  <si>
    <t>有</t>
    <rPh sb="0" eb="1">
      <t>アリ</t>
    </rPh>
    <phoneticPr fontId="2"/>
  </si>
  <si>
    <t>位置図</t>
    <phoneticPr fontId="2"/>
  </si>
  <si>
    <t>平面図</t>
    <rPh sb="0" eb="3">
      <t>ヘイメンズ</t>
    </rPh>
    <phoneticPr fontId="2"/>
  </si>
  <si>
    <t>縦断面図</t>
    <rPh sb="0" eb="4">
      <t>ジュウダンメンズ</t>
    </rPh>
    <phoneticPr fontId="2"/>
  </si>
  <si>
    <t>構造詳細図</t>
    <rPh sb="0" eb="2">
      <t>コウゾウ</t>
    </rPh>
    <rPh sb="2" eb="5">
      <t>ショウサイズ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</si>
  <si>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</si>
  <si>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</si>
  <si>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</si>
  <si>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</si>
  <si>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受付番号</t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</si>
  <si>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</si>
  <si>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</si>
  <si>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</si>
  <si>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（宛先）高松市長</t>
    <rPh sb="1" eb="3">
      <t>アテサキ</t>
    </rPh>
    <rPh sb="4" eb="8">
      <t>タカマツシチョウ</t>
    </rPh>
    <phoneticPr fontId="2"/>
  </si>
  <si>
    <t>ﾌﾘｶﾞﾅ</t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</si>
  <si>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</si>
  <si>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指定番号</t>
    <rPh sb="0" eb="2">
      <t>シテイ</t>
    </rPh>
    <rPh sb="2" eb="4">
      <t>バンゴウ</t>
    </rPh>
    <phoneticPr fontId="2"/>
  </si>
  <si>
    <t>責任技術者</t>
    <rPh sb="0" eb="2">
      <t>セキニン</t>
    </rPh>
    <rPh sb="2" eb="5">
      <t>ギジュツシャ</t>
    </rPh>
    <phoneticPr fontId="2"/>
  </si>
  <si>
    <t>排水設備の新設等確認申請書</t>
    <phoneticPr fontId="2"/>
  </si>
  <si>
    <t>排除方式</t>
    <rPh sb="0" eb="2">
      <t>ハイジョ</t>
    </rPh>
    <rPh sb="2" eb="4">
      <t>ホウシキ</t>
    </rPh>
    <phoneticPr fontId="2"/>
  </si>
  <si>
    <t>分流</t>
    <rPh sb="0" eb="2">
      <t>ブンリュウ</t>
    </rPh>
    <phoneticPr fontId="2"/>
  </si>
  <si>
    <t>合流</t>
    <rPh sb="0" eb="2">
      <t>ゴウリュウ</t>
    </rPh>
    <phoneticPr fontId="2"/>
  </si>
  <si>
    <t>高松市長</t>
    <rPh sb="0" eb="4">
      <t>タカマツシチョウ</t>
    </rPh>
    <phoneticPr fontId="2"/>
  </si>
  <si>
    <t>建　　物</t>
    <rPh sb="0" eb="1">
      <t>ケン</t>
    </rPh>
    <rPh sb="3" eb="4">
      <t>モノ</t>
    </rPh>
    <phoneticPr fontId="2"/>
  </si>
  <si>
    <t>用　　途</t>
    <rPh sb="0" eb="1">
      <t>ヨウ</t>
    </rPh>
    <rPh sb="3" eb="4">
      <t>ト</t>
    </rPh>
    <phoneticPr fontId="2"/>
  </si>
  <si>
    <t>住 所</t>
    <rPh sb="0" eb="1">
      <t>ジュウ</t>
    </rPh>
    <rPh sb="2" eb="3">
      <t>ショ</t>
    </rPh>
    <phoneticPr fontId="2"/>
  </si>
  <si>
    <t>個 数</t>
    <rPh sb="0" eb="1">
      <t>コ</t>
    </rPh>
    <rPh sb="2" eb="3">
      <t>スウ</t>
    </rPh>
    <phoneticPr fontId="2"/>
  </si>
  <si>
    <t>着 手</t>
    <rPh sb="0" eb="1">
      <t>キ</t>
    </rPh>
    <rPh sb="2" eb="3">
      <t>テ</t>
    </rPh>
    <phoneticPr fontId="2"/>
  </si>
  <si>
    <t>完 了</t>
    <rPh sb="0" eb="1">
      <t>カン</t>
    </rPh>
    <rPh sb="2" eb="3">
      <t>リョウ</t>
    </rPh>
    <phoneticPr fontId="2"/>
  </si>
  <si>
    <t>ﾌﾘｶﾞﾅ</t>
    <phoneticPr fontId="2"/>
  </si>
  <si>
    <t>氏 名</t>
    <rPh sb="0" eb="1">
      <t>シ</t>
    </rPh>
    <rPh sb="2" eb="3">
      <t>ナ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</si>
  <si>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</si>
  <si>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別紙　のとおり</t>
    <rPh sb="0" eb="2">
      <t>ベッシ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</si>
  <si>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</si>
  <si>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この申請を確認したので通知します。</t>
    <rPh sb="2" eb="4">
      <t>シンセイ</t>
    </rPh>
    <rPh sb="5" eb="7">
      <t>カクニン</t>
    </rPh>
    <rPh sb="11" eb="13">
      <t>ツウチ</t>
    </rPh>
    <phoneticPr fontId="2"/>
  </si>
  <si>
    <t>高下業第　　　　　　号</t>
    <rPh sb="0" eb="1">
      <t>タカ</t>
    </rPh>
    <rPh sb="1" eb="2">
      <t>ゲ</t>
    </rPh>
    <rPh sb="2" eb="3">
      <t>ギョウ</t>
    </rPh>
    <rPh sb="3" eb="4">
      <t>ダイ</t>
    </rPh>
    <rPh sb="10" eb="11">
      <t>ゴウ</t>
    </rPh>
    <phoneticPr fontId="2"/>
  </si>
  <si>
    <t>大西　秀人</t>
    <rPh sb="0" eb="2">
      <t>オオニシ</t>
    </rPh>
    <rPh sb="3" eb="5">
      <t>ヒデト</t>
    </rPh>
    <phoneticPr fontId="2"/>
  </si>
  <si>
    <t>　備考</t>
    <rPh sb="1" eb="3">
      <t>ビコウ</t>
    </rPh>
    <phoneticPr fontId="2"/>
  </si>
  <si>
    <t>(所在地)</t>
    <rPh sb="1" eb="4">
      <t>ショザイチ</t>
    </rPh>
    <phoneticPr fontId="2"/>
  </si>
  <si>
    <t>(名称及び代表者の氏名)</t>
    <rPh sb="1" eb="3">
      <t>メイショウ</t>
    </rPh>
    <rPh sb="3" eb="4">
      <t>オヨ</t>
    </rPh>
    <rPh sb="5" eb="7">
      <t>ダイヒョウ</t>
    </rPh>
    <rPh sb="7" eb="8">
      <t>シャ</t>
    </rPh>
    <rPh sb="9" eb="11">
      <t>シメイ</t>
    </rPh>
    <phoneticPr fontId="2"/>
  </si>
  <si>
    <t>その他</t>
    <phoneticPr fontId="2"/>
  </si>
  <si>
    <t>住宅</t>
    <phoneticPr fontId="2"/>
  </si>
  <si>
    <t>(</t>
    <phoneticPr fontId="2"/>
  </si>
  <si>
    <t>)</t>
    <phoneticPr fontId="2"/>
  </si>
  <si>
    <t>その他</t>
    <rPh sb="2" eb="3">
      <t>タ</t>
    </rPh>
    <phoneticPr fontId="2"/>
  </si>
  <si>
    <t>給水装置工事</t>
    <rPh sb="0" eb="2">
      <t>キュウスイ</t>
    </rPh>
    <rPh sb="2" eb="4">
      <t>ソウチ</t>
    </rPh>
    <rPh sb="4" eb="6">
      <t>コウジ</t>
    </rPh>
    <phoneticPr fontId="2"/>
  </si>
  <si>
    <t>(</t>
    <phoneticPr fontId="2"/>
  </si>
  <si>
    <t>)</t>
    <phoneticPr fontId="2"/>
  </si>
  <si>
    <t>戸</t>
    <phoneticPr fontId="2"/>
  </si>
  <si>
    <t>排除方式</t>
    <rPh sb="0" eb="2">
      <t>ハイジョ</t>
    </rPh>
    <rPh sb="2" eb="4">
      <t>ホウシキ</t>
    </rPh>
    <phoneticPr fontId="2"/>
  </si>
  <si>
    <t>建物</t>
    <rPh sb="0" eb="2">
      <t>タテモノ</t>
    </rPh>
    <phoneticPr fontId="2"/>
  </si>
  <si>
    <t>用途</t>
    <rPh sb="0" eb="2">
      <t>ヨウト</t>
    </rPh>
    <phoneticPr fontId="2"/>
  </si>
  <si>
    <t>工事内容等</t>
    <rPh sb="0" eb="2">
      <t>コウジ</t>
    </rPh>
    <rPh sb="2" eb="4">
      <t>ナイヨウ</t>
    </rPh>
    <rPh sb="4" eb="5">
      <t>トウ</t>
    </rPh>
    <phoneticPr fontId="2"/>
  </si>
  <si>
    <t>工事完了予定日</t>
    <rPh sb="0" eb="2">
      <t>コウジ</t>
    </rPh>
    <rPh sb="2" eb="4">
      <t>カンリョウ</t>
    </rPh>
    <rPh sb="4" eb="6">
      <t>ヨテイ</t>
    </rPh>
    <rPh sb="6" eb="7">
      <t>ビ</t>
    </rPh>
    <phoneticPr fontId="2"/>
  </si>
  <si>
    <t>汚水の種類</t>
    <rPh sb="0" eb="2">
      <t>オスイ</t>
    </rPh>
    <rPh sb="3" eb="5">
      <t>シュルイ</t>
    </rPh>
    <phoneticPr fontId="2"/>
  </si>
  <si>
    <t>使用者</t>
    <rPh sb="0" eb="3">
      <t>シヨウシャ</t>
    </rPh>
    <phoneticPr fontId="2"/>
  </si>
  <si>
    <t>申請者と同じ</t>
    <phoneticPr fontId="2"/>
  </si>
  <si>
    <t>※異なる場合は、下記に記入してください。</t>
    <phoneticPr fontId="2"/>
  </si>
  <si>
    <t>代表者名</t>
    <rPh sb="0" eb="3">
      <t>ダイヒョウシャ</t>
    </rPh>
    <rPh sb="3" eb="4">
      <t>メイ</t>
    </rPh>
    <phoneticPr fontId="2"/>
  </si>
  <si>
    <t>申請者</t>
    <rPh sb="0" eb="3">
      <t>シンセイシャ</t>
    </rPh>
    <phoneticPr fontId="2"/>
  </si>
  <si>
    <t>受 付 日</t>
    <rPh sb="0" eb="1">
      <t>ウケ</t>
    </rPh>
    <rPh sb="2" eb="3">
      <t>ツキ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</si>
  <si>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</si>
  <si>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</si>
  <si>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</si>
  <si>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</si>
  <si>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号</t>
    <phoneticPr fontId="2"/>
  </si>
  <si>
    <t>水道メータ</t>
    <rPh sb="0" eb="1">
      <t>スイ</t>
    </rPh>
    <rPh sb="1" eb="2">
      <t>ミチ</t>
    </rPh>
    <phoneticPr fontId="2"/>
  </si>
  <si>
    <t>汚水の種類</t>
    <rPh sb="0" eb="1">
      <t>オ</t>
    </rPh>
    <rPh sb="1" eb="2">
      <t>ミズ</t>
    </rPh>
    <rPh sb="3" eb="4">
      <t>シュ</t>
    </rPh>
    <rPh sb="4" eb="5">
      <t>タグイ</t>
    </rPh>
    <phoneticPr fontId="2"/>
  </si>
  <si>
    <t>排水面積</t>
    <rPh sb="0" eb="1">
      <t>ハイ</t>
    </rPh>
    <rPh sb="1" eb="2">
      <t>ミズ</t>
    </rPh>
    <rPh sb="2" eb="3">
      <t>メン</t>
    </rPh>
    <rPh sb="3" eb="4">
      <t>セキ</t>
    </rPh>
    <phoneticPr fontId="2"/>
  </si>
  <si>
    <t>使用者</t>
    <rPh sb="0" eb="1">
      <t>シ</t>
    </rPh>
    <rPh sb="1" eb="2">
      <t>ヨウ</t>
    </rPh>
    <rPh sb="2" eb="3">
      <t>モノ</t>
    </rPh>
    <phoneticPr fontId="2"/>
  </si>
  <si>
    <t>設置場所</t>
    <rPh sb="0" eb="1">
      <t>セツ</t>
    </rPh>
    <rPh sb="1" eb="2">
      <t>チ</t>
    </rPh>
    <rPh sb="2" eb="3">
      <t>バ</t>
    </rPh>
    <rPh sb="3" eb="4">
      <t>ショ</t>
    </rPh>
    <phoneticPr fontId="2"/>
  </si>
  <si>
    <t>申請区分</t>
    <rPh sb="0" eb="1">
      <t>サル</t>
    </rPh>
    <rPh sb="1" eb="2">
      <t>ショウ</t>
    </rPh>
    <rPh sb="2" eb="3">
      <t>ク</t>
    </rPh>
    <rPh sb="3" eb="4">
      <t>ブン</t>
    </rPh>
    <phoneticPr fontId="2"/>
  </si>
  <si>
    <t>添付図書</t>
    <rPh sb="0" eb="1">
      <t>テン</t>
    </rPh>
    <rPh sb="1" eb="2">
      <t>ツキ</t>
    </rPh>
    <rPh sb="2" eb="3">
      <t>ズ</t>
    </rPh>
    <rPh sb="3" eb="4">
      <t>ショ</t>
    </rPh>
    <phoneticPr fontId="2"/>
  </si>
  <si>
    <t>貸付の調査</t>
    <rPh sb="0" eb="1">
      <t>カシ</t>
    </rPh>
    <rPh sb="1" eb="2">
      <t>ツキ</t>
    </rPh>
    <rPh sb="3" eb="4">
      <t>チョウ</t>
    </rPh>
    <rPh sb="4" eb="5">
      <t>サ</t>
    </rPh>
    <phoneticPr fontId="2"/>
  </si>
  <si>
    <t>給水装置工事の施工者</t>
    <rPh sb="0" eb="2">
      <t>キュウスイ</t>
    </rPh>
    <rPh sb="2" eb="4">
      <t>ソウチ</t>
    </rPh>
    <rPh sb="4" eb="6">
      <t>コウジ</t>
    </rPh>
    <rPh sb="7" eb="9">
      <t>セコウ</t>
    </rPh>
    <rPh sb="9" eb="10">
      <t>シャ</t>
    </rPh>
    <phoneticPr fontId="2"/>
  </si>
  <si>
    <t>口 径</t>
    <rPh sb="0" eb="1">
      <t>クチ</t>
    </rPh>
    <rPh sb="2" eb="3">
      <t>ケイ</t>
    </rPh>
    <phoneticPr fontId="2"/>
  </si>
  <si>
    <t>１　太線の中だけ記入し、該当する□内にレ印を付けてください。</t>
    <rPh sb="2" eb="4">
      <t>フトセン</t>
    </rPh>
    <rPh sb="5" eb="6">
      <t>ナカ</t>
    </rPh>
    <rPh sb="8" eb="10">
      <t>キニュウ</t>
    </rPh>
    <rPh sb="12" eb="14">
      <t>ガイトウ</t>
    </rPh>
    <rPh sb="17" eb="18">
      <t>ナイ</t>
    </rPh>
    <rPh sb="20" eb="21">
      <t>シルシ</t>
    </rPh>
    <rPh sb="22" eb="23">
      <t>ツ</t>
    </rPh>
    <phoneticPr fontId="2"/>
  </si>
  <si>
    <t>２　水道メータの欄は、工事完成後の情報を記入してください。</t>
    <rPh sb="2" eb="4">
      <t>スイドウ</t>
    </rPh>
    <rPh sb="8" eb="9">
      <t>ラン</t>
    </rPh>
    <rPh sb="11" eb="13">
      <t>コウジ</t>
    </rPh>
    <rPh sb="13" eb="15">
      <t>カンセイ</t>
    </rPh>
    <rPh sb="15" eb="16">
      <t>ゴ</t>
    </rPh>
    <rPh sb="17" eb="19">
      <t>ジョウホウ</t>
    </rPh>
    <rPh sb="20" eb="22">
      <t>キニュウ</t>
    </rPh>
    <phoneticPr fontId="2"/>
  </si>
  <si>
    <t>３　申請者が個人の場合にあっては、記名押印に代えて署名することができます。</t>
    <rPh sb="2" eb="5">
      <t>シンセイシャ</t>
    </rPh>
    <rPh sb="6" eb="8">
      <t>コジン</t>
    </rPh>
    <rPh sb="9" eb="11">
      <t>バアイ</t>
    </rPh>
    <rPh sb="17" eb="19">
      <t>キメイ</t>
    </rPh>
    <rPh sb="19" eb="21">
      <t>オウイン</t>
    </rPh>
    <rPh sb="22" eb="23">
      <t>カ</t>
    </rPh>
    <rPh sb="25" eb="27">
      <t>ショメイ</t>
    </rPh>
    <phoneticPr fontId="2"/>
  </si>
  <si>
    <t>４　集合住宅等で、使用するメータが２以上ある場合は集合住宅等一覧表を添付してください。</t>
    <rPh sb="2" eb="4">
      <t>シュウゴウ</t>
    </rPh>
    <rPh sb="4" eb="6">
      <t>ジュウタク</t>
    </rPh>
    <rPh sb="6" eb="7">
      <t>トウ</t>
    </rPh>
    <rPh sb="9" eb="11">
      <t>シヨウ</t>
    </rPh>
    <rPh sb="18" eb="20">
      <t>イジョウ</t>
    </rPh>
    <rPh sb="22" eb="24">
      <t>バアイ</t>
    </rPh>
    <rPh sb="25" eb="27">
      <t>シュウゴウ</t>
    </rPh>
    <rPh sb="27" eb="29">
      <t>ジュウタク</t>
    </rPh>
    <rPh sb="29" eb="30">
      <t>トウ</t>
    </rPh>
    <rPh sb="30" eb="32">
      <t>イチラン</t>
    </rPh>
    <rPh sb="32" eb="33">
      <t>ヒョウ</t>
    </rPh>
    <rPh sb="34" eb="36">
      <t>テンプ</t>
    </rPh>
    <phoneticPr fontId="2"/>
  </si>
  <si>
    <t>５　申請書は２部提出してください。（添付図書を含む）</t>
    <rPh sb="2" eb="5">
      <t>シンセイショ</t>
    </rPh>
    <rPh sb="7" eb="8">
      <t>ブ</t>
    </rPh>
    <rPh sb="8" eb="10">
      <t>テイシュツ</t>
    </rPh>
    <rPh sb="18" eb="20">
      <t>テンプ</t>
    </rPh>
    <rPh sb="20" eb="22">
      <t>トショ</t>
    </rPh>
    <rPh sb="23" eb="24">
      <t>フク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</si>
  <si>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</si>
  <si>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指定番号</t>
    <rPh sb="0" eb="2">
      <t>シテイ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</si>
  <si>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</si>
  <si>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責任技術者</t>
    <rPh sb="0" eb="2">
      <t>セキニン</t>
    </rPh>
    <rPh sb="2" eb="5">
      <t>ギジュツシャ</t>
    </rPh>
    <phoneticPr fontId="2"/>
  </si>
  <si>
    <t>氏名２</t>
    <rPh sb="0" eb="2">
      <t>シメイ</t>
    </rPh>
    <phoneticPr fontId="2"/>
  </si>
  <si>
    <t>氏名１</t>
    <rPh sb="0" eb="2">
      <t>シメイ</t>
    </rPh>
    <phoneticPr fontId="2"/>
  </si>
  <si>
    <t>フリガナ１</t>
    <phoneticPr fontId="2"/>
  </si>
  <si>
    <t>フリガナ２</t>
    <phoneticPr fontId="2"/>
  </si>
  <si>
    <t>申請日</t>
    <rPh sb="0" eb="2">
      <t>シンセイ</t>
    </rPh>
    <rPh sb="2" eb="3">
      <t>ビ</t>
    </rPh>
    <phoneticPr fontId="2"/>
  </si>
  <si>
    <t>排水面積</t>
    <rPh sb="0" eb="2">
      <t>ハイスイ</t>
    </rPh>
    <rPh sb="2" eb="4">
      <t>メンセキ</t>
    </rPh>
    <phoneticPr fontId="2"/>
  </si>
  <si>
    <t>排水人口</t>
    <rPh sb="0" eb="2">
      <t>ハイスイ</t>
    </rPh>
    <rPh sb="2" eb="4">
      <t>ジンコウ</t>
    </rPh>
    <phoneticPr fontId="2"/>
  </si>
  <si>
    <t>給水装置工事の施工者</t>
    <rPh sb="0" eb="2">
      <t>キュウスイ</t>
    </rPh>
    <rPh sb="2" eb="4">
      <t>ソウチ</t>
    </rPh>
    <rPh sb="4" eb="6">
      <t>コウジ</t>
    </rPh>
    <phoneticPr fontId="2"/>
  </si>
  <si>
    <t>方書</t>
    <rPh sb="0" eb="1">
      <t>カタ</t>
    </rPh>
    <rPh sb="1" eb="2">
      <t>ガ</t>
    </rPh>
    <phoneticPr fontId="2"/>
  </si>
  <si>
    <t>添付図書</t>
    <rPh sb="0" eb="2">
      <t>テンプ</t>
    </rPh>
    <rPh sb="2" eb="4">
      <t>トショ</t>
    </rPh>
    <phoneticPr fontId="2"/>
  </si>
  <si>
    <t>申請区分</t>
    <rPh sb="0" eb="2">
      <t>シンセイ</t>
    </rPh>
    <rPh sb="2" eb="4">
      <t>クブン</t>
    </rPh>
    <phoneticPr fontId="2"/>
  </si>
  <si>
    <t>設置場所</t>
    <rPh sb="0" eb="2">
      <t>セッチ</t>
    </rPh>
    <rPh sb="2" eb="4">
      <t>バショ</t>
    </rPh>
    <phoneticPr fontId="2"/>
  </si>
  <si>
    <t>貸付の調査</t>
    <rPh sb="0" eb="2">
      <t>カシツケ</t>
    </rPh>
    <rPh sb="3" eb="5">
      <t>チョウサ</t>
    </rPh>
    <phoneticPr fontId="2"/>
  </si>
  <si>
    <t>水道メータ個数</t>
    <rPh sb="0" eb="2">
      <t>スイドウ</t>
    </rPh>
    <rPh sb="5" eb="7">
      <t>コスウ</t>
    </rPh>
    <phoneticPr fontId="2"/>
  </si>
  <si>
    <t>水道メータ口径</t>
    <rPh sb="0" eb="2">
      <t>スイドウ</t>
    </rPh>
    <rPh sb="5" eb="7">
      <t>コウケイ</t>
    </rPh>
    <phoneticPr fontId="2"/>
  </si>
  <si>
    <t>水道メータ番号</t>
    <rPh sb="0" eb="2">
      <t>スイドウ</t>
    </rPh>
    <rPh sb="5" eb="7">
      <t>バンゴウ</t>
    </rPh>
    <phoneticPr fontId="2"/>
  </si>
  <si>
    <t>により申請します。</t>
    <phoneticPr fontId="2"/>
  </si>
  <si>
    <t>次のとおり、排水設備の新設等をしたいので、高松市下水道条例施行規則第１０条第１項の規定</t>
    <phoneticPr fontId="2"/>
  </si>
  <si>
    <t>記入欄</t>
    <rPh sb="0" eb="2">
      <t>キニュウ</t>
    </rPh>
    <rPh sb="2" eb="3">
      <t>ラン</t>
    </rPh>
    <phoneticPr fontId="2"/>
  </si>
  <si>
    <t>申請書の記入内容は全て下記に入力してください。
左の申請書には直接書き込みはできません。</t>
    <rPh sb="0" eb="2">
      <t>シンセイ</t>
    </rPh>
    <rPh sb="2" eb="3">
      <t>ショ</t>
    </rPh>
    <rPh sb="4" eb="6">
      <t>キニュウ</t>
    </rPh>
    <rPh sb="6" eb="8">
      <t>ナイヨウ</t>
    </rPh>
    <rPh sb="9" eb="10">
      <t>スベ</t>
    </rPh>
    <rPh sb="11" eb="13">
      <t>カキ</t>
    </rPh>
    <rPh sb="14" eb="16">
      <t>ニュウリョク</t>
    </rPh>
    <rPh sb="24" eb="25">
      <t>ヒダリ</t>
    </rPh>
    <rPh sb="26" eb="28">
      <t>シンセイ</t>
    </rPh>
    <rPh sb="28" eb="29">
      <t>ショ</t>
    </rPh>
    <rPh sb="31" eb="33">
      <t>チョクセツ</t>
    </rPh>
    <rPh sb="33" eb="34">
      <t>カ</t>
    </rPh>
    <rPh sb="35" eb="3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</si>
</sst>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[=-1]\☑;[=0]\☐"/>
    <numFmt numFmtId="178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indexed="10"/>
      <name val="Meiryo UI"/>
      <family val="3"/>
      <charset val="128"/>
    </font>
    <font>
      <sz val="7"/>
      <color theme="1"/>
      <name val="ＭＳ 明朝"/>
      <family val="1"/>
      <charset val="128"/>
    </font>
    <font>
      <sz val="10"/>
      <color theme="0" tint="-0.1499984740745262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horizontal="left" vertical="center" indent="2"/>
    </xf>
    <xf numFmtId="0" fontId="3" fillId="0" borderId="23" xfId="0" applyFont="1" applyBorder="1" applyAlignment="1">
      <alignment horizontal="left" vertical="center" indent="2"/>
    </xf>
    <xf numFmtId="0" fontId="4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13" xfId="0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0" xfId="0" applyFont="1">
      <alignment vertical="center"/>
    </xf>
    <xf numFmtId="0" fontId="11" fillId="0" borderId="41" xfId="0" applyFont="1" applyBorder="1" applyProtection="1">
      <alignment vertical="center"/>
      <protection locked="0"/>
    </xf>
    <xf numFmtId="0" fontId="11" fillId="0" borderId="42" xfId="0" applyFont="1" applyBorder="1" applyProtection="1">
      <alignment vertical="center"/>
      <protection locked="0"/>
    </xf>
    <xf numFmtId="177" fontId="7" fillId="0" borderId="0" xfId="0" applyNumberFormat="1" applyFont="1">
      <alignment vertical="center"/>
    </xf>
    <xf numFmtId="176" fontId="7" fillId="2" borderId="40" xfId="0" applyNumberFormat="1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3" xfId="0" applyFont="1" applyFill="1" applyBorder="1" applyProtection="1">
      <alignment vertical="center"/>
      <protection locked="0"/>
    </xf>
    <xf numFmtId="0" fontId="7" fillId="2" borderId="40" xfId="0" applyFont="1" applyFill="1" applyBorder="1" applyProtection="1">
      <alignment vertical="center"/>
      <protection locked="0"/>
    </xf>
    <xf numFmtId="0" fontId="7" fillId="2" borderId="40" xfId="0" applyNumberFormat="1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Protection="1">
      <alignment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0" fontId="7" fillId="2" borderId="35" xfId="0" applyFont="1" applyFill="1" applyBorder="1" applyAlignment="1" applyProtection="1">
      <alignment vertical="center" wrapText="1"/>
      <protection locked="0"/>
    </xf>
    <xf numFmtId="0" fontId="7" fillId="2" borderId="33" xfId="0" applyFont="1" applyFill="1" applyBorder="1" applyAlignment="1" applyProtection="1">
      <alignment vertical="center" wrapText="1"/>
      <protection locked="0"/>
    </xf>
    <xf numFmtId="0" fontId="7" fillId="2" borderId="40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0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0" xfId="0" applyFont="1" applyBorder="1" applyAlignment="1">
      <alignment vertical="center" textRotation="255"/>
    </xf>
    <xf numFmtId="0" fontId="7" fillId="0" borderId="45" xfId="0" applyFont="1" applyBorder="1" applyAlignment="1">
      <alignment vertical="center" textRotation="255"/>
    </xf>
    <xf numFmtId="0" fontId="7" fillId="0" borderId="32" xfId="0" applyFont="1" applyBorder="1" applyAlignment="1">
      <alignment vertical="center" textRotation="255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4" fillId="0" borderId="2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38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3" fillId="0" borderId="47" xfId="0" applyFont="1" applyBorder="1" applyAlignment="1">
      <alignment vertical="center" wrapText="1" shrinkToFit="1"/>
    </xf>
    <xf numFmtId="0" fontId="3" fillId="0" borderId="48" xfId="0" applyFont="1" applyBorder="1" applyAlignment="1">
      <alignment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27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4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4" fillId="0" borderId="13" xfId="0" applyFont="1" applyBorder="1">
      <alignment vertical="center"/>
    </xf>
    <xf numFmtId="0" fontId="0" fillId="0" borderId="13" xfId="0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4" fillId="0" borderId="10" xfId="0" applyFont="1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7" fillId="0" borderId="40" xfId="0" applyFont="1" applyBorder="1" applyAlignment="1">
      <alignment vertical="center"/>
    </xf>
    <xf numFmtId="0" fontId="7" fillId="0" borderId="41" xfId="0" applyNumberFormat="1" applyFont="1" applyBorder="1" applyAlignment="1">
      <alignment vertical="center" textRotation="255"/>
    </xf>
    <xf numFmtId="0" fontId="7" fillId="0" borderId="42" xfId="0" applyNumberFormat="1" applyFont="1" applyBorder="1" applyAlignment="1">
      <alignment vertical="center" textRotation="255"/>
    </xf>
    <xf numFmtId="0" fontId="7" fillId="0" borderId="43" xfId="0" applyNumberFormat="1" applyFont="1" applyBorder="1" applyAlignment="1">
      <alignment vertical="center" textRotation="255"/>
    </xf>
    <xf numFmtId="0" fontId="7" fillId="0" borderId="4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1" xfId="0" applyFont="1" applyBorder="1" applyAlignment="1">
      <alignment vertical="center" textRotation="255"/>
    </xf>
    <xf numFmtId="0" fontId="7" fillId="0" borderId="42" xfId="0" applyFont="1" applyBorder="1" applyAlignment="1">
      <alignment vertical="center" textRotation="255"/>
    </xf>
    <xf numFmtId="0" fontId="7" fillId="0" borderId="43" xfId="0" applyFont="1" applyBorder="1" applyAlignment="1">
      <alignment vertical="center" textRotation="255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3" fillId="0" borderId="23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7" fillId="0" borderId="3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178" fontId="7" fillId="2" borderId="40" xfId="0" applyNumberFormat="1" applyFont="1" applyFill="1" applyBorder="1" applyAlignment="1" applyProtection="1">
      <alignment horizontal="left" vertical="center"/>
      <protection locked="0"/>
    </xf>
    <xf numFmtId="178" fontId="0" fillId="0" borderId="10" xfId="0" applyNumberFormat="1" applyBorder="1" applyAlignment="1">
      <alignment horizontal="right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G$45" lockText="1" noThreeD="1"/>
</file>

<file path=xl/ctrlProps/ctrlProp2.xml><?xml version="1.0" encoding="utf-8"?>
<formControlPr xmlns="http://schemas.microsoft.com/office/spreadsheetml/2009/9/main" objectType="CheckBox" checked="Checked" fmlaLink="$AG$46" lockText="1" noThreeD="1"/>
</file>

<file path=xl/ctrlProps/ctrlProp3.xml><?xml version="1.0" encoding="utf-8"?>
<formControlPr xmlns="http://schemas.microsoft.com/office/spreadsheetml/2009/9/main" objectType="CheckBox" fmlaLink="$AG$47" lockText="1" noThreeD="1"/>
</file>

<file path=xl/ctrlProps/ctrlProp4.xml><?xml version="1.0" encoding="utf-8"?>
<formControlPr xmlns="http://schemas.microsoft.com/office/spreadsheetml/2009/9/main" objectType="CheckBox" fmlaLink="$AG$48" lockText="1" noThreeD="1"/>
</file>

<file path=xl/ctrlProps/ctrlProp5.xml><?xml version="1.0" encoding="utf-8"?>
<formControlPr xmlns="http://schemas.microsoft.com/office/spreadsheetml/2009/9/main" objectType="CheckBox" fmlaLink="$AG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981075</xdr:colOff>
          <xdr:row>43</xdr:row>
          <xdr:rowOff>133350</xdr:rowOff>
        </xdr:from>
        <xdr:to>
          <xdr:col>33</xdr:col>
          <xdr:colOff>600075</xdr:colOff>
          <xdr:row>45</xdr:row>
          <xdr:rowOff>28575</xdr:rowOff>
        </xdr:to>
        <xdr:sp macro="" textlink="">
          <xdr:nvSpPr>
            <xdr:cNvPr id="1026" name="Check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位置図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981075</xdr:colOff>
          <xdr:row>44</xdr:row>
          <xdr:rowOff>133350</xdr:rowOff>
        </xdr:from>
        <xdr:to>
          <xdr:col>33</xdr:col>
          <xdr:colOff>600075</xdr:colOff>
          <xdr:row>46</xdr:row>
          <xdr:rowOff>28575</xdr:rowOff>
        </xdr:to>
        <xdr:sp macro="" textlink="">
          <xdr:nvSpPr>
            <xdr:cNvPr id="1027" name="Check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981075</xdr:colOff>
          <xdr:row>45</xdr:row>
          <xdr:rowOff>133350</xdr:rowOff>
        </xdr:from>
        <xdr:to>
          <xdr:col>33</xdr:col>
          <xdr:colOff>942975</xdr:colOff>
          <xdr:row>47</xdr:row>
          <xdr:rowOff>38100</xdr:rowOff>
        </xdr:to>
        <xdr:sp macro="" textlink="">
          <xdr:nvSpPr>
            <xdr:cNvPr id="1029" name="Check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縦断面図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981075</xdr:colOff>
          <xdr:row>46</xdr:row>
          <xdr:rowOff>133350</xdr:rowOff>
        </xdr:from>
        <xdr:to>
          <xdr:col>33</xdr:col>
          <xdr:colOff>942975</xdr:colOff>
          <xdr:row>48</xdr:row>
          <xdr:rowOff>38100</xdr:rowOff>
        </xdr:to>
        <xdr:sp macro="" textlink="">
          <xdr:nvSpPr>
            <xdr:cNvPr id="1030" name="Check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構造詳細図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981075</xdr:colOff>
          <xdr:row>47</xdr:row>
          <xdr:rowOff>133350</xdr:rowOff>
        </xdr:from>
        <xdr:to>
          <xdr:col>33</xdr:col>
          <xdr:colOff>942975</xdr:colOff>
          <xdr:row>49</xdr:row>
          <xdr:rowOff>38100</xdr:rowOff>
        </xdr:to>
        <xdr:sp macro="" textlink="">
          <xdr:nvSpPr>
            <xdr:cNvPr id="1032" name="Check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0</xdr:colOff>
      <xdr:row>0</xdr:row>
      <xdr:rowOff>95250</xdr:rowOff>
    </xdr:from>
    <xdr:to>
      <xdr:col>14</xdr:col>
      <xdr:colOff>89100</xdr:colOff>
      <xdr:row>0</xdr:row>
      <xdr:rowOff>527250</xdr:rowOff>
    </xdr:to>
    <xdr:sp macro="" textlink="">
      <xdr:nvSpPr>
        <xdr:cNvPr id="8" name="楕円 7"/>
        <xdr:cNvSpPr/>
      </xdr:nvSpPr>
      <xdr:spPr>
        <a:xfrm>
          <a:off x="3019425" y="95250"/>
          <a:ext cx="432000" cy="43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</a:t>
          </a:r>
        </a:p>
      </xdr:txBody>
    </xdr:sp>
    <xdr:clientData/>
  </xdr:twoCellAnchor>
  <xdr:oneCellAnchor>
    <xdr:from>
      <xdr:col>12</xdr:col>
      <xdr:colOff>0</xdr:colOff>
      <xdr:row>57</xdr:row>
      <xdr:rowOff>95250</xdr:rowOff>
    </xdr:from>
    <xdr:ext cx="432000" cy="432000"/>
    <xdr:sp macro="" textlink="">
      <xdr:nvSpPr>
        <xdr:cNvPr id="10" name="楕円 9"/>
        <xdr:cNvSpPr/>
      </xdr:nvSpPr>
      <xdr:spPr>
        <a:xfrm>
          <a:off x="3019425" y="95250"/>
          <a:ext cx="432000" cy="43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副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114"/>
  <sheetViews>
    <sheetView tabSelected="1" topLeftCell="A5" zoomScaleNormal="100" workbookViewId="0">
      <selection activeCell="AH15" sqref="AH15"/>
    </sheetView>
  </sheetViews>
  <sheetFormatPr defaultRowHeight="14.25" x14ac:dyDescent="0.4"/>
  <cols>
    <col min="1" max="1" width="11.25" style="10" customWidth="1"/>
    <col min="2" max="2" width="5.875" style="10" customWidth="1"/>
    <col min="3" max="30" width="2.25" style="10" customWidth="1"/>
    <col min="31" max="31" width="1.875" style="10" customWidth="1"/>
    <col min="32" max="32" width="3.75" style="93" customWidth="1"/>
    <col min="33" max="33" width="13.125" style="93" bestFit="1" customWidth="1"/>
    <col min="34" max="34" width="45.5" style="93" customWidth="1"/>
    <col min="35" max="16384" width="9" style="10"/>
  </cols>
  <sheetData>
    <row r="1" spans="1:35" ht="46.5" customHeight="1" x14ac:dyDescent="0.15">
      <c r="A1" s="87" t="s">
        <v>0</v>
      </c>
      <c r="AH1" s="114" t="s">
        <v>130</v>
      </c>
    </row>
    <row r="2" spans="1:35" ht="15" customHeight="1" thickBot="1" x14ac:dyDescent="0.45">
      <c r="A2" s="86" t="s">
        <v>86</v>
      </c>
      <c r="B2" s="76" t="s">
        <v>87</v>
      </c>
      <c r="C2" s="189"/>
      <c r="D2" s="189"/>
      <c r="E2" s="47" t="s">
        <v>88</v>
      </c>
      <c r="F2" s="189"/>
      <c r="G2" s="189"/>
      <c r="H2" s="47" t="s">
        <v>89</v>
      </c>
      <c r="I2" s="190"/>
      <c r="J2" s="190"/>
      <c r="K2" s="47" t="s">
        <v>90</v>
      </c>
      <c r="L2" s="75"/>
      <c r="M2" s="202" t="s">
        <v>35</v>
      </c>
      <c r="N2" s="203"/>
      <c r="O2" s="203"/>
      <c r="P2" s="203"/>
      <c r="Q2" s="203"/>
      <c r="R2" s="201" t="s">
        <v>31</v>
      </c>
      <c r="S2" s="201"/>
      <c r="T2" s="204"/>
      <c r="U2" s="204"/>
      <c r="V2" s="189" t="s">
        <v>36</v>
      </c>
      <c r="W2" s="189"/>
      <c r="X2" s="74"/>
      <c r="Y2" s="74" t="s">
        <v>37</v>
      </c>
      <c r="Z2" s="189"/>
      <c r="AA2" s="189"/>
      <c r="AB2" s="189"/>
      <c r="AC2" s="74" t="s">
        <v>91</v>
      </c>
      <c r="AD2" s="11"/>
      <c r="AF2" s="241" t="s">
        <v>129</v>
      </c>
      <c r="AG2" s="242"/>
      <c r="AH2" s="243"/>
    </row>
    <row r="3" spans="1:35" ht="13.5" customHeight="1" x14ac:dyDescent="0.4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28" t="s">
        <v>31</v>
      </c>
      <c r="S3" s="228"/>
      <c r="T3" s="215" t="str">
        <f>IF(ISNUMBER($AH$3),TEXT($AH$3,"e"),"")</f>
        <v/>
      </c>
      <c r="U3" s="215"/>
      <c r="V3" s="13" t="s">
        <v>32</v>
      </c>
      <c r="W3" s="215" t="str">
        <f>IF(ISNUMBER($AH$3),TEXT($AH$3,"m"),"")</f>
        <v/>
      </c>
      <c r="X3" s="215"/>
      <c r="Y3" s="13" t="s">
        <v>33</v>
      </c>
      <c r="Z3" s="215" t="str">
        <f>IF(ISNUMBER($AH$3),TEXT($AH$3,"d"),"")</f>
        <v/>
      </c>
      <c r="AA3" s="215"/>
      <c r="AB3" s="13" t="s">
        <v>34</v>
      </c>
      <c r="AC3" s="48"/>
      <c r="AD3" s="14"/>
      <c r="AF3" s="219" t="s">
        <v>115</v>
      </c>
      <c r="AG3" s="219"/>
      <c r="AH3" s="97"/>
      <c r="AI3" s="111"/>
    </row>
    <row r="4" spans="1:35" ht="13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1"/>
      <c r="W4" s="42"/>
      <c r="X4" s="4"/>
      <c r="Y4" s="31"/>
      <c r="Z4" s="42"/>
      <c r="AA4" s="4"/>
      <c r="AB4" s="31"/>
      <c r="AC4" s="42"/>
      <c r="AD4" s="5"/>
      <c r="AF4" s="220" t="s">
        <v>85</v>
      </c>
      <c r="AG4" s="91" t="s">
        <v>7</v>
      </c>
      <c r="AH4" s="98"/>
      <c r="AI4" s="111"/>
    </row>
    <row r="5" spans="1:35" ht="13.5" customHeight="1" x14ac:dyDescent="0.4">
      <c r="A5" s="194" t="s">
        <v>39</v>
      </c>
      <c r="B5" s="195"/>
      <c r="C5" s="195"/>
      <c r="D5" s="195"/>
      <c r="E5" s="6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F5" s="221"/>
      <c r="AG5" s="92" t="s">
        <v>119</v>
      </c>
      <c r="AH5" s="99"/>
      <c r="AI5" s="111"/>
    </row>
    <row r="6" spans="1:35" ht="13.5" customHeight="1" x14ac:dyDescent="0.4">
      <c r="A6" s="3"/>
      <c r="B6" s="4"/>
      <c r="C6" s="4"/>
      <c r="D6" s="4"/>
      <c r="E6" s="165" t="s">
        <v>57</v>
      </c>
      <c r="F6" s="165"/>
      <c r="G6" s="165"/>
      <c r="H6" s="165"/>
      <c r="I6" s="4"/>
      <c r="J6" s="165" t="s">
        <v>7</v>
      </c>
      <c r="K6" s="165"/>
      <c r="L6" s="165"/>
      <c r="M6" s="186" t="str">
        <f>IF(ISTEXT($AH$4),DBCS($AH$4)&amp;"","")</f>
        <v/>
      </c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5"/>
      <c r="AF6" s="221"/>
      <c r="AG6" s="91" t="s">
        <v>113</v>
      </c>
      <c r="AH6" s="98"/>
      <c r="AI6" s="111"/>
    </row>
    <row r="7" spans="1:35" ht="13.5" customHeight="1" x14ac:dyDescent="0.4">
      <c r="A7" s="3"/>
      <c r="B7" s="4"/>
      <c r="C7" s="4"/>
      <c r="D7" s="4"/>
      <c r="E7" s="4"/>
      <c r="F7" s="4"/>
      <c r="G7" s="4"/>
      <c r="H7" s="4"/>
      <c r="I7" s="187" t="s">
        <v>64</v>
      </c>
      <c r="J7" s="187"/>
      <c r="K7" s="187"/>
      <c r="L7" s="187"/>
      <c r="M7" s="186" t="str">
        <f>IF(ISTEXT($AH$5),DBCS($AH$5)&amp;"","")</f>
        <v/>
      </c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5"/>
      <c r="AF7" s="221"/>
      <c r="AG7" s="92" t="s">
        <v>112</v>
      </c>
      <c r="AH7" s="99"/>
      <c r="AI7" s="111"/>
    </row>
    <row r="8" spans="1:35" ht="13.5" customHeight="1" x14ac:dyDescent="0.4">
      <c r="A8" s="3"/>
      <c r="B8" s="4"/>
      <c r="C8" s="4"/>
      <c r="D8" s="4"/>
      <c r="E8" s="4"/>
      <c r="F8" s="4"/>
      <c r="G8" s="4"/>
      <c r="H8" s="4"/>
      <c r="I8" s="4"/>
      <c r="J8" s="4" t="s">
        <v>40</v>
      </c>
      <c r="K8" s="4"/>
      <c r="L8" s="4"/>
      <c r="M8" s="186" t="str">
        <f>IF(ISTEXT($AH$6),ASC($AH$6)&amp;"","")</f>
        <v/>
      </c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5"/>
      <c r="AF8" s="221"/>
      <c r="AG8" s="91" t="s">
        <v>114</v>
      </c>
      <c r="AH8" s="98"/>
      <c r="AI8" s="111"/>
    </row>
    <row r="9" spans="1:35" ht="13.5" customHeight="1" x14ac:dyDescent="0.4">
      <c r="A9" s="3"/>
      <c r="B9" s="4"/>
      <c r="C9" s="4"/>
      <c r="D9" s="4"/>
      <c r="E9" s="4"/>
      <c r="F9" s="4"/>
      <c r="G9" s="4"/>
      <c r="H9" s="4"/>
      <c r="I9" s="4"/>
      <c r="J9" s="165" t="s">
        <v>8</v>
      </c>
      <c r="K9" s="165"/>
      <c r="L9" s="165"/>
      <c r="M9" s="186" t="str">
        <f>IF(ISTEXT($AH$7),DBCS($AH$7)&amp;"","")</f>
        <v/>
      </c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5"/>
      <c r="AF9" s="221"/>
      <c r="AG9" s="92" t="s">
        <v>111</v>
      </c>
      <c r="AH9" s="99"/>
      <c r="AI9" s="111"/>
    </row>
    <row r="10" spans="1:35" ht="13.5" customHeight="1" x14ac:dyDescent="0.4">
      <c r="A10" s="3"/>
      <c r="B10" s="4"/>
      <c r="C10" s="4"/>
      <c r="D10" s="4"/>
      <c r="E10" s="4"/>
      <c r="F10" s="188" t="s">
        <v>65</v>
      </c>
      <c r="G10" s="188"/>
      <c r="H10" s="188"/>
      <c r="I10" s="188"/>
      <c r="J10" s="188"/>
      <c r="K10" s="188"/>
      <c r="L10" s="188"/>
      <c r="M10" s="186" t="str">
        <f>IF(ISTEXT($AH$8),ASC($AH$8)&amp;"","")</f>
        <v/>
      </c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5"/>
      <c r="AF10" s="222"/>
      <c r="AG10" s="90" t="s">
        <v>109</v>
      </c>
      <c r="AH10" s="100"/>
      <c r="AI10" s="111"/>
    </row>
    <row r="11" spans="1:35" ht="13.5" customHeight="1" x14ac:dyDescent="0.4">
      <c r="A11" s="3"/>
      <c r="B11" s="4"/>
      <c r="C11" s="4"/>
      <c r="D11" s="4"/>
      <c r="E11" s="4"/>
      <c r="F11" s="4"/>
      <c r="G11" s="4"/>
      <c r="H11" s="4"/>
      <c r="I11" s="4"/>
      <c r="J11" s="61"/>
      <c r="K11" s="4"/>
      <c r="L11" s="1"/>
      <c r="M11" s="186" t="str">
        <f>IF(ISTEXT($AH$9),DBCS($AH$9)&amp;"","")</f>
        <v/>
      </c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5"/>
      <c r="AF11" s="220" t="s">
        <v>107</v>
      </c>
      <c r="AG11" s="90" t="s">
        <v>108</v>
      </c>
      <c r="AH11" s="101"/>
      <c r="AI11" s="111"/>
    </row>
    <row r="12" spans="1:35" ht="13.5" customHeight="1" x14ac:dyDescent="0.4">
      <c r="A12" s="3"/>
      <c r="B12" s="4"/>
      <c r="C12" s="4"/>
      <c r="D12" s="4"/>
      <c r="E12" s="4"/>
      <c r="F12" s="4"/>
      <c r="G12" s="4"/>
      <c r="H12" s="4"/>
      <c r="I12" s="4"/>
      <c r="J12" s="165" t="s">
        <v>9</v>
      </c>
      <c r="K12" s="165"/>
      <c r="L12" s="165"/>
      <c r="M12" s="165"/>
      <c r="N12" s="197" t="str">
        <f>IF(ISTEXT($AH$10),ASC($AH$10)&amp;"","")</f>
        <v/>
      </c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5"/>
      <c r="AF12" s="221"/>
      <c r="AG12" s="90" t="s">
        <v>7</v>
      </c>
      <c r="AH12" s="100"/>
      <c r="AI12" s="111"/>
    </row>
    <row r="13" spans="1:35" ht="13.5" customHeight="1" x14ac:dyDescent="0.4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  <c r="AF13" s="221"/>
      <c r="AG13" s="91" t="s">
        <v>8</v>
      </c>
      <c r="AH13" s="98"/>
      <c r="AI13" s="111"/>
    </row>
    <row r="14" spans="1:35" ht="13.5" customHeight="1" x14ac:dyDescent="0.4">
      <c r="A14" s="3"/>
      <c r="B14" s="4"/>
      <c r="C14" s="4"/>
      <c r="D14" s="4"/>
      <c r="E14" s="165" t="s">
        <v>41</v>
      </c>
      <c r="F14" s="165"/>
      <c r="G14" s="165"/>
      <c r="H14" s="165"/>
      <c r="I14" s="4"/>
      <c r="J14" s="165" t="s">
        <v>42</v>
      </c>
      <c r="K14" s="165"/>
      <c r="L14" s="165"/>
      <c r="M14" s="165"/>
      <c r="N14" s="4" t="s">
        <v>37</v>
      </c>
      <c r="O14" s="152" t="str">
        <f>DBCS($AH$11)</f>
        <v/>
      </c>
      <c r="P14" s="152"/>
      <c r="Q14" s="152"/>
      <c r="R14" s="152"/>
      <c r="S14" s="4" t="s">
        <v>38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5"/>
      <c r="AF14" s="221"/>
      <c r="AG14" s="92" t="s">
        <v>84</v>
      </c>
      <c r="AH14" s="99"/>
      <c r="AI14" s="111"/>
    </row>
    <row r="15" spans="1:35" ht="13.5" customHeight="1" x14ac:dyDescent="0.4">
      <c r="A15" s="3"/>
      <c r="B15" s="4"/>
      <c r="C15" s="4"/>
      <c r="D15" s="4"/>
      <c r="E15" s="4"/>
      <c r="F15" s="4"/>
      <c r="G15" s="4"/>
      <c r="H15" s="4"/>
      <c r="I15" s="4"/>
      <c r="J15" s="165" t="s">
        <v>7</v>
      </c>
      <c r="K15" s="165"/>
      <c r="L15" s="165"/>
      <c r="M15" s="186" t="str">
        <f>IF(ISTEXT($AH$12),DBCS($AH$12)&amp;"","")</f>
        <v/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5"/>
      <c r="AF15" s="221"/>
      <c r="AG15" s="90" t="s">
        <v>109</v>
      </c>
      <c r="AH15" s="100"/>
      <c r="AI15" s="111"/>
    </row>
    <row r="16" spans="1:35" ht="13.5" customHeight="1" x14ac:dyDescent="0.4">
      <c r="A16" s="3"/>
      <c r="B16" s="4"/>
      <c r="C16" s="4"/>
      <c r="D16" s="4"/>
      <c r="E16" s="4"/>
      <c r="F16" s="4"/>
      <c r="G16" s="4"/>
      <c r="H16" s="4"/>
      <c r="I16" s="4"/>
      <c r="J16" s="165" t="s">
        <v>8</v>
      </c>
      <c r="K16" s="165"/>
      <c r="L16" s="165"/>
      <c r="M16" s="186" t="str">
        <f>IF(ISTEXT($AH$13),DBCS($AH$13)&amp;"","")</f>
        <v/>
      </c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5"/>
      <c r="AF16" s="222"/>
      <c r="AG16" s="89" t="s">
        <v>110</v>
      </c>
      <c r="AH16" s="99"/>
      <c r="AI16" s="111"/>
    </row>
    <row r="17" spans="1:35" ht="13.5" customHeight="1" x14ac:dyDescent="0.4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86" t="str">
        <f>IF(ISTEXT($AH$14),DBCS($AH$14)&amp;"","")</f>
        <v/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5"/>
      <c r="AF17" s="216" t="s">
        <v>75</v>
      </c>
      <c r="AG17" s="216"/>
      <c r="AH17" s="102"/>
      <c r="AI17" s="111"/>
    </row>
    <row r="18" spans="1:35" ht="13.5" customHeight="1" x14ac:dyDescent="0.4">
      <c r="A18" s="3"/>
      <c r="B18" s="4"/>
      <c r="C18" s="4"/>
      <c r="D18" s="4"/>
      <c r="E18" s="4"/>
      <c r="F18" s="4"/>
      <c r="G18" s="4"/>
      <c r="H18" s="4"/>
      <c r="I18" s="4"/>
      <c r="J18" s="165" t="s">
        <v>9</v>
      </c>
      <c r="K18" s="165"/>
      <c r="L18" s="165"/>
      <c r="M18" s="165"/>
      <c r="N18" s="165" t="str">
        <f>IF(ISTEXT($AH$15),ASC($AH$15)&amp;"","")</f>
        <v/>
      </c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5"/>
      <c r="AF18" s="225" t="s">
        <v>121</v>
      </c>
      <c r="AG18" s="223" t="s">
        <v>76</v>
      </c>
      <c r="AH18" s="98"/>
      <c r="AI18" s="111"/>
    </row>
    <row r="19" spans="1:35" ht="13.5" customHeight="1" x14ac:dyDescent="0.4">
      <c r="A19" s="3"/>
      <c r="B19" s="4"/>
      <c r="C19" s="4"/>
      <c r="D19" s="4"/>
      <c r="E19" s="4"/>
      <c r="F19" s="4"/>
      <c r="G19" s="4"/>
      <c r="H19" s="4"/>
      <c r="I19" s="4"/>
      <c r="J19" s="165" t="s">
        <v>43</v>
      </c>
      <c r="K19" s="165"/>
      <c r="L19" s="165"/>
      <c r="M19" s="165"/>
      <c r="N19" s="165"/>
      <c r="O19" s="165" t="str">
        <f>IF(ISTEXT($AH$16),DBCS($AH$16)&amp;"","")</f>
        <v/>
      </c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5"/>
      <c r="AF19" s="226"/>
      <c r="AG19" s="224"/>
      <c r="AH19" s="99"/>
      <c r="AI19" s="111"/>
    </row>
    <row r="20" spans="1:35" ht="13.5" customHeight="1" x14ac:dyDescent="0.4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1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5"/>
      <c r="AF20" s="226"/>
      <c r="AG20" s="223" t="s">
        <v>77</v>
      </c>
      <c r="AH20" s="98"/>
      <c r="AI20" s="111"/>
    </row>
    <row r="21" spans="1:35" s="30" customFormat="1" ht="13.5" customHeight="1" x14ac:dyDescent="0.15">
      <c r="A21" s="198" t="s">
        <v>44</v>
      </c>
      <c r="B21" s="152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200"/>
      <c r="AF21" s="226"/>
      <c r="AG21" s="224"/>
      <c r="AH21" s="103"/>
      <c r="AI21" s="112"/>
    </row>
    <row r="22" spans="1:35" s="30" customFormat="1" ht="13.5" customHeight="1" x14ac:dyDescent="0.15">
      <c r="A22" s="49"/>
      <c r="B22" s="56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1"/>
      <c r="AF22" s="226"/>
      <c r="AG22" s="223" t="s">
        <v>78</v>
      </c>
      <c r="AH22" s="104"/>
      <c r="AI22" s="112"/>
    </row>
    <row r="23" spans="1:35" s="30" customFormat="1" ht="13.5" customHeight="1" x14ac:dyDescent="0.15">
      <c r="A23" s="194" t="s">
        <v>128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6"/>
      <c r="AF23" s="227"/>
      <c r="AG23" s="224"/>
      <c r="AH23" s="105"/>
      <c r="AI23" s="112"/>
    </row>
    <row r="24" spans="1:35" ht="13.5" customHeight="1" x14ac:dyDescent="0.4">
      <c r="A24" s="191" t="s">
        <v>127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3"/>
      <c r="AF24" s="120" t="s">
        <v>122</v>
      </c>
      <c r="AG24" s="121"/>
      <c r="AH24" s="105"/>
      <c r="AI24" s="111"/>
    </row>
    <row r="25" spans="1:35" ht="13.5" customHeight="1" x14ac:dyDescent="0.4">
      <c r="A25" s="15"/>
      <c r="B25" s="5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3"/>
      <c r="Q25" s="53"/>
      <c r="R25" s="140" t="s">
        <v>45</v>
      </c>
      <c r="S25" s="141"/>
      <c r="T25" s="141"/>
      <c r="U25" s="142"/>
      <c r="V25" s="44"/>
      <c r="W25" s="43" t="str">
        <f>IF($AH$17=X25,"☑","☐")</f>
        <v>☐</v>
      </c>
      <c r="X25" s="175" t="s">
        <v>46</v>
      </c>
      <c r="Y25" s="175"/>
      <c r="Z25" s="43"/>
      <c r="AA25" s="43" t="str">
        <f>IF($AH$17=AB25,"☑","☐")</f>
        <v>☐</v>
      </c>
      <c r="AB25" s="175" t="s">
        <v>47</v>
      </c>
      <c r="AC25" s="175"/>
      <c r="AD25" s="45"/>
      <c r="AF25" s="225" t="s">
        <v>81</v>
      </c>
      <c r="AG25" s="90" t="s">
        <v>81</v>
      </c>
      <c r="AH25" s="100"/>
      <c r="AI25" s="111"/>
    </row>
    <row r="26" spans="1:35" ht="13.5" customHeight="1" x14ac:dyDescent="0.4">
      <c r="A26" s="126" t="s">
        <v>97</v>
      </c>
      <c r="B26" s="127"/>
      <c r="C26" s="140" t="s">
        <v>49</v>
      </c>
      <c r="D26" s="169"/>
      <c r="E26" s="169"/>
      <c r="F26" s="169"/>
      <c r="G26" s="170"/>
      <c r="H26" s="17" t="str">
        <f>IF($AH$18=I26,"☑","☐")</f>
        <v>☐</v>
      </c>
      <c r="I26" s="175" t="s">
        <v>3</v>
      </c>
      <c r="J26" s="175"/>
      <c r="K26" s="18" t="str">
        <f>IF($AH$18=L26,"☑","☐")</f>
        <v>☐</v>
      </c>
      <c r="L26" s="175" t="s">
        <v>4</v>
      </c>
      <c r="M26" s="175"/>
      <c r="N26" s="18" t="str">
        <f>IF($AH$18=O26,"☑","☐")</f>
        <v>☐</v>
      </c>
      <c r="O26" s="175" t="s">
        <v>2</v>
      </c>
      <c r="P26" s="175"/>
      <c r="Q26" s="18" t="str">
        <f>IF($AH$18=R26,"☑","☐")</f>
        <v>☐</v>
      </c>
      <c r="R26" s="175" t="s">
        <v>66</v>
      </c>
      <c r="S26" s="175"/>
      <c r="T26" s="175"/>
      <c r="U26" s="37" t="s">
        <v>68</v>
      </c>
      <c r="V26" s="173" t="str">
        <f>IF($AH$18="その他",$AH$19&amp;"","")</f>
        <v/>
      </c>
      <c r="W26" s="174"/>
      <c r="X26" s="174"/>
      <c r="Y26" s="174"/>
      <c r="Z26" s="174"/>
      <c r="AA26" s="174"/>
      <c r="AB26" s="174"/>
      <c r="AC26" s="174"/>
      <c r="AD26" s="41" t="s">
        <v>69</v>
      </c>
      <c r="AF26" s="226"/>
      <c r="AG26" s="90" t="str">
        <f>IF($AH$25="申請者と異なる","住所","")</f>
        <v/>
      </c>
      <c r="AH26" s="100"/>
      <c r="AI26" s="111"/>
    </row>
    <row r="27" spans="1:35" ht="13.5" customHeight="1" x14ac:dyDescent="0.4">
      <c r="A27" s="144"/>
      <c r="B27" s="145"/>
      <c r="C27" s="140" t="s">
        <v>50</v>
      </c>
      <c r="D27" s="169"/>
      <c r="E27" s="169"/>
      <c r="F27" s="169"/>
      <c r="G27" s="170"/>
      <c r="H27" s="17" t="str">
        <f>IF($AH$20=I27,"☑","☐")</f>
        <v>☐</v>
      </c>
      <c r="I27" s="175" t="s">
        <v>67</v>
      </c>
      <c r="J27" s="175"/>
      <c r="K27" s="37" t="s">
        <v>68</v>
      </c>
      <c r="L27" s="173" t="str">
        <f>IF($AH$20="住宅",$AH$21,"")</f>
        <v/>
      </c>
      <c r="M27" s="174"/>
      <c r="N27" s="174"/>
      <c r="O27" s="18" t="s">
        <v>74</v>
      </c>
      <c r="P27" s="37" t="s">
        <v>73</v>
      </c>
      <c r="Q27" s="18" t="str">
        <f>IF($AH$20=R27,"☑","☐")</f>
        <v>☐</v>
      </c>
      <c r="R27" s="175" t="s">
        <v>66</v>
      </c>
      <c r="S27" s="175"/>
      <c r="T27" s="175"/>
      <c r="U27" s="37" t="s">
        <v>68</v>
      </c>
      <c r="V27" s="184" t="str">
        <f>IF($AH$20="その他","業種等:"&amp;$AH$21&amp;"","業種等:")</f>
        <v>業種等:</v>
      </c>
      <c r="W27" s="184"/>
      <c r="X27" s="184"/>
      <c r="Y27" s="184"/>
      <c r="Z27" s="184"/>
      <c r="AA27" s="184"/>
      <c r="AB27" s="184"/>
      <c r="AC27" s="184"/>
      <c r="AD27" s="41" t="s">
        <v>69</v>
      </c>
      <c r="AF27" s="226"/>
      <c r="AG27" s="90" t="str">
        <f>IF($AH$25="申請者と異なる","方書","")</f>
        <v/>
      </c>
      <c r="AH27" s="104"/>
      <c r="AI27" s="111"/>
    </row>
    <row r="28" spans="1:35" ht="13.5" customHeight="1" x14ac:dyDescent="0.4">
      <c r="A28" s="144"/>
      <c r="B28" s="145"/>
      <c r="C28" s="148" t="s">
        <v>1</v>
      </c>
      <c r="D28" s="205"/>
      <c r="E28" s="205"/>
      <c r="F28" s="205"/>
      <c r="G28" s="206"/>
      <c r="H28" s="17" t="str">
        <f>IF($AH$22=I28,"☑","☐")</f>
        <v>☐</v>
      </c>
      <c r="I28" s="175" t="s">
        <v>5</v>
      </c>
      <c r="J28" s="175"/>
      <c r="K28" s="175"/>
      <c r="L28" s="175"/>
      <c r="M28" s="175"/>
      <c r="N28" s="175"/>
      <c r="O28" s="18"/>
      <c r="P28" s="18" t="str">
        <f>IF($AH$22=Q28,"☑","☐")</f>
        <v>☐</v>
      </c>
      <c r="Q28" s="175" t="s">
        <v>6</v>
      </c>
      <c r="R28" s="175"/>
      <c r="S28" s="175"/>
      <c r="T28" s="175"/>
      <c r="U28" s="175"/>
      <c r="V28" s="18"/>
      <c r="W28" s="18"/>
      <c r="X28" s="18"/>
      <c r="Y28" s="18"/>
      <c r="Z28" s="18"/>
      <c r="AA28" s="18"/>
      <c r="AB28" s="18"/>
      <c r="AC28" s="18"/>
      <c r="AD28" s="19"/>
      <c r="AF28" s="226"/>
      <c r="AG28" s="91" t="str">
        <f>IF($AH$25="申請者と異なる","フリガナ1","")</f>
        <v/>
      </c>
      <c r="AH28" s="106"/>
      <c r="AI28" s="111"/>
    </row>
    <row r="29" spans="1:35" ht="13.5" customHeight="1" x14ac:dyDescent="0.4">
      <c r="A29" s="128"/>
      <c r="B29" s="129"/>
      <c r="C29" s="207"/>
      <c r="D29" s="208"/>
      <c r="E29" s="208"/>
      <c r="F29" s="208"/>
      <c r="G29" s="209"/>
      <c r="H29" s="17" t="str">
        <f>IF($AH$22=I29,"☑","☐")</f>
        <v>☐</v>
      </c>
      <c r="I29" s="175" t="s">
        <v>70</v>
      </c>
      <c r="J29" s="175"/>
      <c r="K29" s="175"/>
      <c r="L29" s="37" t="s">
        <v>68</v>
      </c>
      <c r="M29" s="173" t="str">
        <f>IF($AH$22="その他",$AH$23&amp;"","")</f>
        <v/>
      </c>
      <c r="N29" s="174"/>
      <c r="O29" s="174"/>
      <c r="P29" s="174"/>
      <c r="Q29" s="174"/>
      <c r="R29" s="174"/>
      <c r="S29" s="174"/>
      <c r="T29" s="174"/>
      <c r="U29" s="37" t="s">
        <v>69</v>
      </c>
      <c r="V29" s="18"/>
      <c r="W29" s="18"/>
      <c r="X29" s="18"/>
      <c r="Y29" s="18"/>
      <c r="Z29" s="18"/>
      <c r="AA29" s="18"/>
      <c r="AB29" s="18"/>
      <c r="AC29" s="18"/>
      <c r="AD29" s="19"/>
      <c r="AF29" s="226"/>
      <c r="AG29" s="90" t="str">
        <f>IF($AH$25="申請者と異なる","氏名1","")</f>
        <v/>
      </c>
      <c r="AH29" s="107"/>
      <c r="AI29" s="111"/>
    </row>
    <row r="30" spans="1:35" ht="13.5" customHeight="1" x14ac:dyDescent="0.4">
      <c r="A30" s="138" t="s">
        <v>96</v>
      </c>
      <c r="B30" s="139"/>
      <c r="C30" s="176" t="str">
        <f>DBCS($AH$24)</f>
        <v/>
      </c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8"/>
      <c r="AF30" s="226"/>
      <c r="AG30" s="91" t="str">
        <f>IF($AH$25="申請者と異なる","フリガナ2","")</f>
        <v/>
      </c>
      <c r="AH30" s="108"/>
      <c r="AI30" s="111"/>
    </row>
    <row r="31" spans="1:35" ht="13.5" customHeight="1" x14ac:dyDescent="0.4">
      <c r="A31" s="126" t="s">
        <v>95</v>
      </c>
      <c r="B31" s="127"/>
      <c r="C31" s="18"/>
      <c r="D31" s="18" t="str">
        <f>IF($AH$25=E31,"☑","☐")</f>
        <v>☐</v>
      </c>
      <c r="E31" s="175" t="s">
        <v>82</v>
      </c>
      <c r="F31" s="175"/>
      <c r="G31" s="175"/>
      <c r="H31" s="175"/>
      <c r="I31" s="175"/>
      <c r="J31" s="175"/>
      <c r="K31" s="18" t="s">
        <v>83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  <c r="AF31" s="226"/>
      <c r="AG31" s="90" t="str">
        <f>IF($AH$25="申請者と異なる","氏名2","")</f>
        <v/>
      </c>
      <c r="AH31" s="108"/>
      <c r="AI31" s="111"/>
    </row>
    <row r="32" spans="1:35" ht="13.5" customHeight="1" x14ac:dyDescent="0.4">
      <c r="A32" s="144"/>
      <c r="B32" s="145"/>
      <c r="C32" s="141" t="s">
        <v>51</v>
      </c>
      <c r="D32" s="169"/>
      <c r="E32" s="170"/>
      <c r="F32" s="183" t="str">
        <f>IF($AH$25="申請者と異なる",DBCS($AH$26),"")</f>
        <v/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5"/>
      <c r="AF32" s="227"/>
      <c r="AG32" s="92" t="str">
        <f>IF($AH$25="申請者と異なる","電話番号","")</f>
        <v/>
      </c>
      <c r="AH32" s="100"/>
      <c r="AI32" s="111"/>
    </row>
    <row r="33" spans="1:35" ht="13.5" customHeight="1" x14ac:dyDescent="0.4">
      <c r="A33" s="144"/>
      <c r="B33" s="145"/>
      <c r="C33" s="230" t="s">
        <v>55</v>
      </c>
      <c r="D33" s="230"/>
      <c r="E33" s="230"/>
      <c r="F33" s="181" t="str">
        <f>IF($AH$25="申請者と異なる",ASC($AH$28&amp;CHAR(10)&amp;$AH$30),"")</f>
        <v/>
      </c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48" t="s">
        <v>9</v>
      </c>
      <c r="T33" s="149"/>
      <c r="U33" s="149"/>
      <c r="V33" s="150"/>
      <c r="W33" s="157" t="str">
        <f>IF($AH$25="申請者と異なる",ASC($AH$32)&amp;"","")</f>
        <v/>
      </c>
      <c r="X33" s="157"/>
      <c r="Y33" s="157"/>
      <c r="Z33" s="157"/>
      <c r="AA33" s="157"/>
      <c r="AB33" s="157"/>
      <c r="AC33" s="157"/>
      <c r="AD33" s="158"/>
      <c r="AF33" s="120" t="s">
        <v>116</v>
      </c>
      <c r="AG33" s="121"/>
      <c r="AH33" s="109"/>
      <c r="AI33" s="111"/>
    </row>
    <row r="34" spans="1:35" ht="13.5" customHeight="1" x14ac:dyDescent="0.4">
      <c r="A34" s="144"/>
      <c r="B34" s="145"/>
      <c r="C34" s="179"/>
      <c r="D34" s="179"/>
      <c r="E34" s="179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51"/>
      <c r="T34" s="152"/>
      <c r="U34" s="152"/>
      <c r="V34" s="153"/>
      <c r="W34" s="159"/>
      <c r="X34" s="159"/>
      <c r="Y34" s="159"/>
      <c r="Z34" s="159"/>
      <c r="AA34" s="159"/>
      <c r="AB34" s="159"/>
      <c r="AC34" s="159"/>
      <c r="AD34" s="160"/>
      <c r="AF34" s="120" t="s">
        <v>117</v>
      </c>
      <c r="AG34" s="121"/>
      <c r="AH34" s="109"/>
      <c r="AI34" s="111"/>
    </row>
    <row r="35" spans="1:35" ht="13.5" customHeight="1" x14ac:dyDescent="0.4">
      <c r="A35" s="144"/>
      <c r="B35" s="145"/>
      <c r="C35" s="179" t="s">
        <v>56</v>
      </c>
      <c r="D35" s="179"/>
      <c r="E35" s="179"/>
      <c r="F35" s="146" t="str">
        <f>IF($AH$25="申請者と異なる",$AH$29&amp;CHAR(10)&amp;$AH$31,"")</f>
        <v/>
      </c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51"/>
      <c r="T35" s="152"/>
      <c r="U35" s="152"/>
      <c r="V35" s="153"/>
      <c r="W35" s="159"/>
      <c r="X35" s="159"/>
      <c r="Y35" s="159"/>
      <c r="Z35" s="159"/>
      <c r="AA35" s="159"/>
      <c r="AB35" s="159"/>
      <c r="AC35" s="159"/>
      <c r="AD35" s="160"/>
      <c r="AF35" s="211" t="s">
        <v>80</v>
      </c>
      <c r="AG35" s="212"/>
      <c r="AH35" s="98"/>
      <c r="AI35" s="111"/>
    </row>
    <row r="36" spans="1:35" ht="13.5" customHeight="1" x14ac:dyDescent="0.4">
      <c r="A36" s="128"/>
      <c r="B36" s="129"/>
      <c r="C36" s="180"/>
      <c r="D36" s="180"/>
      <c r="E36" s="180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54"/>
      <c r="T36" s="155"/>
      <c r="U36" s="155"/>
      <c r="V36" s="156"/>
      <c r="W36" s="161"/>
      <c r="X36" s="161"/>
      <c r="Y36" s="161"/>
      <c r="Z36" s="161"/>
      <c r="AA36" s="161"/>
      <c r="AB36" s="161"/>
      <c r="AC36" s="161"/>
      <c r="AD36" s="162"/>
      <c r="AF36" s="213"/>
      <c r="AG36" s="214"/>
      <c r="AH36" s="99"/>
      <c r="AI36" s="111"/>
    </row>
    <row r="37" spans="1:35" ht="13.5" customHeight="1" x14ac:dyDescent="0.4">
      <c r="A37" s="138" t="s">
        <v>94</v>
      </c>
      <c r="B37" s="139"/>
      <c r="C37" s="229" t="str">
        <f>IF(ISNUMBER($AH$33),$AH$33,"")</f>
        <v/>
      </c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18" t="s">
        <v>10</v>
      </c>
      <c r="R37" s="46"/>
      <c r="S37" s="140" t="s">
        <v>11</v>
      </c>
      <c r="T37" s="141"/>
      <c r="U37" s="141"/>
      <c r="V37" s="142"/>
      <c r="W37" s="217" t="str">
        <f>IF(ISNUMBER($AH$34),$AH$34,"")</f>
        <v/>
      </c>
      <c r="X37" s="218"/>
      <c r="Y37" s="218"/>
      <c r="Z37" s="218"/>
      <c r="AA37" s="218"/>
      <c r="AB37" s="218"/>
      <c r="AC37" s="18" t="s">
        <v>12</v>
      </c>
      <c r="AD37" s="19"/>
      <c r="AF37" s="115" t="s">
        <v>71</v>
      </c>
      <c r="AG37" s="116"/>
      <c r="AH37" s="100"/>
      <c r="AI37" s="111"/>
    </row>
    <row r="38" spans="1:35" ht="13.5" customHeight="1" x14ac:dyDescent="0.4">
      <c r="A38" s="126" t="s">
        <v>93</v>
      </c>
      <c r="B38" s="127"/>
      <c r="C38" s="21"/>
      <c r="D38" s="22" t="str">
        <f>IF($AH$35=E38,"☑","☐")</f>
        <v>☐</v>
      </c>
      <c r="E38" s="143" t="s">
        <v>13</v>
      </c>
      <c r="F38" s="143"/>
      <c r="G38" s="143"/>
      <c r="H38" s="143"/>
      <c r="I38" s="22" t="str">
        <f>IF($AH$35=J38,"☑","☐")</f>
        <v>☐</v>
      </c>
      <c r="J38" s="143" t="s">
        <v>14</v>
      </c>
      <c r="K38" s="143"/>
      <c r="L38" s="143"/>
      <c r="M38" s="143"/>
      <c r="N38" s="22" t="str">
        <f>IF($AH$35=O38,"☑","☐")</f>
        <v>☐</v>
      </c>
      <c r="O38" s="143" t="s">
        <v>15</v>
      </c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22"/>
      <c r="AA38" s="22"/>
      <c r="AB38" s="22"/>
      <c r="AC38" s="22"/>
      <c r="AD38" s="23"/>
      <c r="AF38" s="211" t="s">
        <v>118</v>
      </c>
      <c r="AG38" s="212"/>
      <c r="AH38" s="98"/>
      <c r="AI38" s="111"/>
    </row>
    <row r="39" spans="1:35" ht="13.5" customHeight="1" x14ac:dyDescent="0.4">
      <c r="A39" s="128"/>
      <c r="B39" s="129"/>
      <c r="C39" s="6"/>
      <c r="D39" s="7" t="str">
        <f>IF($AH$35=E39,"☑","☐")</f>
        <v>☐</v>
      </c>
      <c r="E39" s="171" t="s">
        <v>66</v>
      </c>
      <c r="F39" s="171"/>
      <c r="G39" s="171"/>
      <c r="H39" s="40" t="s">
        <v>68</v>
      </c>
      <c r="I39" s="172" t="str">
        <f>IF($AH$35="その他",$AH$36&amp;"","")</f>
        <v/>
      </c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40" t="s">
        <v>69</v>
      </c>
      <c r="V39" s="7"/>
      <c r="W39" s="7"/>
      <c r="X39" s="7"/>
      <c r="Y39" s="7"/>
      <c r="Z39" s="7"/>
      <c r="AA39" s="7"/>
      <c r="AB39" s="7"/>
      <c r="AC39" s="7"/>
      <c r="AD39" s="24"/>
      <c r="AF39" s="213"/>
      <c r="AG39" s="214"/>
      <c r="AH39" s="99"/>
      <c r="AI39" s="111"/>
    </row>
    <row r="40" spans="1:35" ht="13.5" customHeight="1" x14ac:dyDescent="0.4">
      <c r="A40" s="126" t="s">
        <v>17</v>
      </c>
      <c r="B40" s="127"/>
      <c r="C40" s="21"/>
      <c r="D40" s="134" t="str">
        <f>IF($AH$37=E40,"☑","☐")</f>
        <v>☐</v>
      </c>
      <c r="E40" s="134" t="s">
        <v>18</v>
      </c>
      <c r="F40" s="22"/>
      <c r="G40" s="134" t="str">
        <f>IF($AH$37=H40,"☑","☐")</f>
        <v>☐</v>
      </c>
      <c r="H40" s="134" t="s">
        <v>19</v>
      </c>
      <c r="I40" s="20"/>
      <c r="J40" s="122" t="s">
        <v>100</v>
      </c>
      <c r="K40" s="122"/>
      <c r="L40" s="122"/>
      <c r="M40" s="122"/>
      <c r="N40" s="122"/>
      <c r="O40" s="122"/>
      <c r="P40" s="123"/>
      <c r="Q40" s="22" t="str">
        <f>IF(AND($AH$37="有",$AH$38=R40),"☑","☐")</f>
        <v>☐</v>
      </c>
      <c r="R40" s="130" t="s">
        <v>20</v>
      </c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1"/>
      <c r="AF40" s="115" t="s">
        <v>124</v>
      </c>
      <c r="AG40" s="116"/>
      <c r="AH40" s="101"/>
      <c r="AI40" s="111"/>
    </row>
    <row r="41" spans="1:35" ht="13.5" customHeight="1" x14ac:dyDescent="0.4">
      <c r="A41" s="128"/>
      <c r="B41" s="129"/>
      <c r="C41" s="52"/>
      <c r="D41" s="135" t="str">
        <f>IF($AH38=E41,"☑","☐")</f>
        <v>☑</v>
      </c>
      <c r="E41" s="135"/>
      <c r="F41" s="53"/>
      <c r="G41" s="135" t="str">
        <f>IF($AH38=H41,"☑","☐")</f>
        <v>☑</v>
      </c>
      <c r="H41" s="135"/>
      <c r="I41" s="54"/>
      <c r="J41" s="124"/>
      <c r="K41" s="124"/>
      <c r="L41" s="124"/>
      <c r="M41" s="124"/>
      <c r="N41" s="124"/>
      <c r="O41" s="124"/>
      <c r="P41" s="125"/>
      <c r="Q41" s="7" t="str">
        <f>IF($AH$38=R41,"☑","☐")</f>
        <v>☐</v>
      </c>
      <c r="R41" s="132" t="s">
        <v>70</v>
      </c>
      <c r="S41" s="132"/>
      <c r="T41" s="132"/>
      <c r="U41" s="40" t="s">
        <v>68</v>
      </c>
      <c r="V41" s="133" t="str">
        <f>IF($AH$38="その他",$AH$39&amp;"","")</f>
        <v/>
      </c>
      <c r="W41" s="133"/>
      <c r="X41" s="133"/>
      <c r="Y41" s="133"/>
      <c r="Z41" s="133"/>
      <c r="AA41" s="133"/>
      <c r="AB41" s="133"/>
      <c r="AC41" s="133"/>
      <c r="AD41" s="39" t="s">
        <v>69</v>
      </c>
      <c r="AF41" s="115" t="s">
        <v>125</v>
      </c>
      <c r="AG41" s="116"/>
      <c r="AH41" s="246"/>
      <c r="AI41" s="111"/>
    </row>
    <row r="42" spans="1:35" ht="13.5" customHeight="1" x14ac:dyDescent="0.4">
      <c r="A42" s="138" t="s">
        <v>92</v>
      </c>
      <c r="B42" s="139"/>
      <c r="C42" s="140" t="s">
        <v>52</v>
      </c>
      <c r="D42" s="169"/>
      <c r="E42" s="170"/>
      <c r="F42" s="163" t="str">
        <f>$AH$40&amp;""</f>
        <v/>
      </c>
      <c r="G42" s="164"/>
      <c r="H42" s="164"/>
      <c r="I42" s="16" t="s">
        <v>21</v>
      </c>
      <c r="J42" s="140" t="s">
        <v>101</v>
      </c>
      <c r="K42" s="141"/>
      <c r="L42" s="142"/>
      <c r="M42" s="247" t="str">
        <f>$AH$41&amp;""</f>
        <v/>
      </c>
      <c r="N42" s="247"/>
      <c r="O42" s="247"/>
      <c r="P42" s="18" t="s">
        <v>22</v>
      </c>
      <c r="Q42" s="140" t="s">
        <v>23</v>
      </c>
      <c r="R42" s="169"/>
      <c r="S42" s="169"/>
      <c r="T42" s="169"/>
      <c r="U42" s="170"/>
      <c r="V42" s="248" t="str">
        <f>$AH$42&amp;""</f>
        <v/>
      </c>
      <c r="W42" s="249"/>
      <c r="X42" s="249"/>
      <c r="Y42" s="249"/>
      <c r="Z42" s="249"/>
      <c r="AA42" s="249"/>
      <c r="AB42" s="249"/>
      <c r="AC42" s="249"/>
      <c r="AD42" s="250"/>
      <c r="AF42" s="115" t="s">
        <v>126</v>
      </c>
      <c r="AG42" s="116"/>
      <c r="AH42" s="246"/>
      <c r="AI42" s="111"/>
    </row>
    <row r="43" spans="1:35" ht="13.5" customHeight="1" x14ac:dyDescent="0.4">
      <c r="A43" s="138" t="s">
        <v>24</v>
      </c>
      <c r="B43" s="139"/>
      <c r="C43" s="140" t="s">
        <v>53</v>
      </c>
      <c r="D43" s="169"/>
      <c r="E43" s="170"/>
      <c r="F43" s="210" t="s">
        <v>31</v>
      </c>
      <c r="G43" s="175"/>
      <c r="H43" s="173"/>
      <c r="I43" s="174"/>
      <c r="J43" s="18" t="s">
        <v>32</v>
      </c>
      <c r="K43" s="173"/>
      <c r="L43" s="174"/>
      <c r="M43" s="18" t="s">
        <v>33</v>
      </c>
      <c r="N43" s="173" t="str">
        <f>IF(ISNUMBER($AH$43),"確認","")</f>
        <v/>
      </c>
      <c r="O43" s="174"/>
      <c r="P43" s="16" t="s">
        <v>34</v>
      </c>
      <c r="Q43" s="140" t="s">
        <v>54</v>
      </c>
      <c r="R43" s="169"/>
      <c r="S43" s="170"/>
      <c r="T43" s="210" t="s">
        <v>31</v>
      </c>
      <c r="U43" s="175"/>
      <c r="V43" s="141" t="str">
        <f>IF(ISNUMBER($AH$43),TEXT($AH$43,"e"),"")</f>
        <v/>
      </c>
      <c r="W43" s="169"/>
      <c r="X43" s="18" t="s">
        <v>32</v>
      </c>
      <c r="Y43" s="141" t="str">
        <f>IF(ISNUMBER($AH$43),TEXT($AH$43,"m"),"")</f>
        <v/>
      </c>
      <c r="Z43" s="169"/>
      <c r="AA43" s="18" t="s">
        <v>33</v>
      </c>
      <c r="AB43" s="141" t="str">
        <f>IF(ISNUMBER($AH$43),TEXT($AH$43,"d"),"")</f>
        <v/>
      </c>
      <c r="AC43" s="169"/>
      <c r="AD43" s="19" t="s">
        <v>34</v>
      </c>
      <c r="AF43" s="115" t="s">
        <v>79</v>
      </c>
      <c r="AG43" s="116"/>
      <c r="AH43" s="97"/>
      <c r="AI43" s="111"/>
    </row>
    <row r="44" spans="1:35" ht="13.5" customHeight="1" x14ac:dyDescent="0.4">
      <c r="A44" s="138" t="s">
        <v>99</v>
      </c>
      <c r="B44" s="139"/>
      <c r="C44" s="176" t="s">
        <v>25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43" t="str">
        <f>IF($AH$44=T44,"☑","☐")</f>
        <v>☐</v>
      </c>
      <c r="T44" s="18" t="s">
        <v>26</v>
      </c>
      <c r="V44" s="18" t="str">
        <f>IF($AH$44=W44,"☑","☐")</f>
        <v>☐</v>
      </c>
      <c r="W44" s="18" t="s">
        <v>19</v>
      </c>
      <c r="Y44" s="18"/>
      <c r="Z44" s="18"/>
      <c r="AA44" s="18"/>
      <c r="AB44" s="18"/>
      <c r="AC44" s="18"/>
      <c r="AD44" s="19"/>
      <c r="AF44" s="115" t="s">
        <v>123</v>
      </c>
      <c r="AG44" s="116"/>
      <c r="AH44" s="100"/>
      <c r="AI44" s="111"/>
    </row>
    <row r="45" spans="1:35" ht="13.5" customHeight="1" x14ac:dyDescent="0.4">
      <c r="A45" s="126" t="s">
        <v>98</v>
      </c>
      <c r="B45" s="127"/>
      <c r="C45" s="21"/>
      <c r="D45" s="22" t="str">
        <f>IF($AG$45,"☑","☐")</f>
        <v>☑</v>
      </c>
      <c r="E45" s="143" t="s">
        <v>27</v>
      </c>
      <c r="F45" s="143"/>
      <c r="G45" s="143"/>
      <c r="H45" s="22"/>
      <c r="I45" s="22" t="str">
        <f>IF($AG$46,"☑","☐")</f>
        <v>☑</v>
      </c>
      <c r="J45" s="143" t="s">
        <v>28</v>
      </c>
      <c r="K45" s="143"/>
      <c r="L45" s="143"/>
      <c r="M45" s="22"/>
      <c r="N45" s="22" t="str">
        <f>IF($AG$47,"☑","☐")</f>
        <v>☐</v>
      </c>
      <c r="O45" s="143" t="s">
        <v>29</v>
      </c>
      <c r="P45" s="143"/>
      <c r="Q45" s="143"/>
      <c r="R45" s="143"/>
      <c r="S45" s="22"/>
      <c r="T45" s="22" t="str">
        <f>IF($AG$48,"☑","☐")</f>
        <v>☐</v>
      </c>
      <c r="U45" s="143" t="s">
        <v>30</v>
      </c>
      <c r="V45" s="143"/>
      <c r="W45" s="143"/>
      <c r="X45" s="143"/>
      <c r="Y45" s="143"/>
      <c r="Z45" s="22"/>
      <c r="AA45" s="22"/>
      <c r="AB45" s="22"/>
      <c r="AC45" s="22"/>
      <c r="AD45" s="23"/>
      <c r="AF45" s="117" t="s">
        <v>120</v>
      </c>
      <c r="AG45" s="94" t="b">
        <v>1</v>
      </c>
      <c r="AH45" s="104"/>
      <c r="AI45" s="111"/>
    </row>
    <row r="46" spans="1:35" ht="13.5" customHeight="1" thickBot="1" x14ac:dyDescent="0.45">
      <c r="A46" s="136"/>
      <c r="B46" s="137"/>
      <c r="C46" s="25"/>
      <c r="D46" s="26" t="str">
        <f>IF($AG$49,"☑","☐")</f>
        <v>☐</v>
      </c>
      <c r="E46" s="235" t="s">
        <v>66</v>
      </c>
      <c r="F46" s="235"/>
      <c r="G46" s="235"/>
      <c r="H46" s="38" t="s">
        <v>72</v>
      </c>
      <c r="I46" s="236" t="str">
        <f>IF($AG$49,$AH$50&amp;"","")</f>
        <v/>
      </c>
      <c r="J46" s="237"/>
      <c r="K46" s="237"/>
      <c r="L46" s="237"/>
      <c r="M46" s="237"/>
      <c r="N46" s="237"/>
      <c r="O46" s="237"/>
      <c r="P46" s="237"/>
      <c r="Q46" s="237"/>
      <c r="R46" s="237"/>
      <c r="S46" s="38" t="s">
        <v>69</v>
      </c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7"/>
      <c r="AF46" s="118"/>
      <c r="AG46" s="95" t="b">
        <v>1</v>
      </c>
      <c r="AH46" s="110"/>
      <c r="AI46" s="111"/>
    </row>
    <row r="47" spans="1:35" ht="13.5" customHeight="1" x14ac:dyDescent="0.4">
      <c r="A47" s="36" t="s">
        <v>63</v>
      </c>
      <c r="B47" s="57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28"/>
      <c r="AF47" s="118"/>
      <c r="AG47" s="95" t="b">
        <v>0</v>
      </c>
      <c r="AH47" s="110"/>
      <c r="AI47" s="111"/>
    </row>
    <row r="48" spans="1:35" ht="13.5" customHeight="1" x14ac:dyDescent="0.4">
      <c r="A48" s="166" t="s">
        <v>102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8"/>
      <c r="AF48" s="118"/>
      <c r="AG48" s="95" t="b">
        <v>0</v>
      </c>
      <c r="AH48" s="110"/>
      <c r="AI48" s="111"/>
    </row>
    <row r="49" spans="1:35" ht="13.5" customHeight="1" x14ac:dyDescent="0.4">
      <c r="A49" s="166" t="s">
        <v>103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8"/>
      <c r="AF49" s="118"/>
      <c r="AG49" s="95" t="b">
        <v>0</v>
      </c>
      <c r="AH49" s="110"/>
      <c r="AI49" s="111"/>
    </row>
    <row r="50" spans="1:35" ht="13.5" customHeight="1" x14ac:dyDescent="0.4">
      <c r="A50" s="166" t="s">
        <v>104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8"/>
      <c r="AF50" s="119"/>
      <c r="AG50" s="92" t="str">
        <f>IF(AG49,"添付図書の名称","")</f>
        <v/>
      </c>
      <c r="AH50" s="105"/>
      <c r="AI50" s="111"/>
    </row>
    <row r="51" spans="1:35" ht="13.5" customHeight="1" x14ac:dyDescent="0.4">
      <c r="A51" s="166" t="s">
        <v>105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8"/>
    </row>
    <row r="52" spans="1:35" ht="13.5" customHeight="1" x14ac:dyDescent="0.4">
      <c r="A52" s="238" t="s">
        <v>106</v>
      </c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40"/>
    </row>
    <row r="53" spans="1:35" ht="18" customHeight="1" x14ac:dyDescent="0.4">
      <c r="A53" s="34" t="s">
        <v>60</v>
      </c>
      <c r="B53" s="58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0"/>
    </row>
    <row r="54" spans="1:35" ht="18" customHeight="1" x14ac:dyDescent="0.4">
      <c r="A54" s="233" t="s">
        <v>59</v>
      </c>
      <c r="B54" s="192"/>
      <c r="C54" s="192"/>
      <c r="D54" s="192"/>
      <c r="E54" s="192"/>
      <c r="F54" s="192"/>
      <c r="G54" s="32"/>
      <c r="H54" s="4"/>
      <c r="I54" s="31"/>
      <c r="J54" s="3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9"/>
      <c r="AG54" s="96"/>
    </row>
    <row r="55" spans="1:35" ht="18" customHeight="1" x14ac:dyDescent="0.4">
      <c r="A55" s="231" t="s">
        <v>61</v>
      </c>
      <c r="B55" s="232"/>
      <c r="C55" s="232"/>
      <c r="D55" s="232"/>
      <c r="E55" s="232"/>
      <c r="F55" s="7"/>
      <c r="G55" s="7"/>
      <c r="H55" s="7"/>
      <c r="I55" s="7"/>
      <c r="J55" s="7"/>
      <c r="K55" s="7"/>
      <c r="L55" s="7"/>
      <c r="M55" s="7"/>
      <c r="N55" s="7"/>
      <c r="O55" s="7"/>
      <c r="P55" s="172" t="s">
        <v>48</v>
      </c>
      <c r="Q55" s="172"/>
      <c r="R55" s="172"/>
      <c r="S55" s="172"/>
      <c r="T55" s="232" t="s">
        <v>62</v>
      </c>
      <c r="U55" s="234"/>
      <c r="V55" s="234"/>
      <c r="W55" s="234"/>
      <c r="X55" s="234"/>
      <c r="Y55" s="234"/>
      <c r="Z55" s="234"/>
      <c r="AA55" s="234"/>
      <c r="AB55" s="234"/>
      <c r="AC55" s="234"/>
      <c r="AD55" s="8"/>
    </row>
    <row r="56" spans="1:35" ht="15" customHeight="1" x14ac:dyDescent="0.4">
      <c r="A56" s="35" t="s">
        <v>16</v>
      </c>
      <c r="B56" s="5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0"/>
    </row>
    <row r="57" spans="1:35" ht="15" customHeight="1" x14ac:dyDescent="0.4">
      <c r="A57" s="33" t="s">
        <v>58</v>
      </c>
      <c r="B57" s="55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8"/>
    </row>
    <row r="58" spans="1:35" ht="46.5" customHeight="1" x14ac:dyDescent="0.15">
      <c r="A58" s="87" t="s">
        <v>0</v>
      </c>
    </row>
    <row r="59" spans="1:35" ht="15" customHeight="1" thickBot="1" x14ac:dyDescent="0.45">
      <c r="A59" s="86" t="s">
        <v>86</v>
      </c>
      <c r="B59" s="76" t="s">
        <v>31</v>
      </c>
      <c r="C59" s="189"/>
      <c r="D59" s="189"/>
      <c r="E59" s="47" t="s">
        <v>32</v>
      </c>
      <c r="F59" s="189"/>
      <c r="G59" s="189"/>
      <c r="H59" s="47" t="s">
        <v>89</v>
      </c>
      <c r="I59" s="190"/>
      <c r="J59" s="190"/>
      <c r="K59" s="47" t="s">
        <v>90</v>
      </c>
      <c r="L59" s="75"/>
      <c r="M59" s="202" t="s">
        <v>35</v>
      </c>
      <c r="N59" s="203"/>
      <c r="O59" s="203"/>
      <c r="P59" s="203"/>
      <c r="Q59" s="203"/>
      <c r="R59" s="201" t="s">
        <v>31</v>
      </c>
      <c r="S59" s="201"/>
      <c r="T59" s="204"/>
      <c r="U59" s="204"/>
      <c r="V59" s="189" t="s">
        <v>36</v>
      </c>
      <c r="W59" s="189"/>
      <c r="X59" s="74"/>
      <c r="Y59" s="74" t="s">
        <v>37</v>
      </c>
      <c r="Z59" s="189"/>
      <c r="AA59" s="189"/>
      <c r="AB59" s="189"/>
      <c r="AC59" s="74" t="s">
        <v>91</v>
      </c>
      <c r="AD59" s="11"/>
    </row>
    <row r="60" spans="1:35" ht="13.5" customHeight="1" x14ac:dyDescent="0.4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228" t="s">
        <v>31</v>
      </c>
      <c r="S60" s="228"/>
      <c r="T60" s="215" t="str">
        <f>TEXT($AH$3,"e")</f>
        <v>33</v>
      </c>
      <c r="U60" s="215"/>
      <c r="V60" s="13" t="s">
        <v>32</v>
      </c>
      <c r="W60" s="215" t="str">
        <f>TEXT($AH$3,"m")</f>
        <v>1</v>
      </c>
      <c r="X60" s="215"/>
      <c r="Y60" s="13" t="s">
        <v>33</v>
      </c>
      <c r="Z60" s="215" t="str">
        <f>TEXT($AH$3,"d")</f>
        <v>0</v>
      </c>
      <c r="AA60" s="215"/>
      <c r="AB60" s="13" t="s">
        <v>34</v>
      </c>
      <c r="AC60" s="48"/>
      <c r="AD60" s="14"/>
    </row>
    <row r="61" spans="1:35" ht="13.5" customHeight="1" x14ac:dyDescent="0.4">
      <c r="A61" s="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78"/>
      <c r="W61" s="42"/>
      <c r="X61" s="64"/>
      <c r="Y61" s="78"/>
      <c r="Z61" s="42"/>
      <c r="AA61" s="64"/>
      <c r="AB61" s="78"/>
      <c r="AC61" s="42"/>
      <c r="AD61" s="5"/>
    </row>
    <row r="62" spans="1:35" ht="13.5" customHeight="1" x14ac:dyDescent="0.4">
      <c r="A62" s="194" t="s">
        <v>39</v>
      </c>
      <c r="B62" s="195"/>
      <c r="C62" s="195"/>
      <c r="D62" s="195"/>
      <c r="E62" s="60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5"/>
    </row>
    <row r="63" spans="1:35" ht="13.5" customHeight="1" x14ac:dyDescent="0.4">
      <c r="A63" s="3"/>
      <c r="B63" s="64"/>
      <c r="C63" s="64"/>
      <c r="D63" s="64"/>
      <c r="E63" s="165" t="s">
        <v>57</v>
      </c>
      <c r="F63" s="165"/>
      <c r="G63" s="165"/>
      <c r="H63" s="165"/>
      <c r="I63" s="64"/>
      <c r="J63" s="165" t="s">
        <v>7</v>
      </c>
      <c r="K63" s="165"/>
      <c r="L63" s="165"/>
      <c r="M63" s="186" t="str">
        <f>IF(ISTEXT($AH$4),DBCS($AH$4)&amp;"","")</f>
        <v/>
      </c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5"/>
    </row>
    <row r="64" spans="1:35" ht="13.5" customHeight="1" x14ac:dyDescent="0.4">
      <c r="A64" s="3"/>
      <c r="B64" s="64"/>
      <c r="C64" s="64"/>
      <c r="D64" s="64"/>
      <c r="E64" s="64"/>
      <c r="F64" s="64"/>
      <c r="G64" s="64"/>
      <c r="H64" s="64"/>
      <c r="I64" s="187" t="s">
        <v>64</v>
      </c>
      <c r="J64" s="187"/>
      <c r="K64" s="187"/>
      <c r="L64" s="187"/>
      <c r="M64" s="186" t="str">
        <f>IF(ISTEXT($AH$5),DBCS($AH$5)&amp;"","")</f>
        <v/>
      </c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5"/>
    </row>
    <row r="65" spans="1:30" ht="13.5" customHeight="1" x14ac:dyDescent="0.4">
      <c r="A65" s="3"/>
      <c r="B65" s="64"/>
      <c r="C65" s="64"/>
      <c r="D65" s="64"/>
      <c r="E65" s="64"/>
      <c r="F65" s="64"/>
      <c r="G65" s="64"/>
      <c r="H65" s="64"/>
      <c r="I65" s="64"/>
      <c r="J65" s="64" t="s">
        <v>40</v>
      </c>
      <c r="K65" s="64"/>
      <c r="L65" s="64"/>
      <c r="M65" s="186" t="str">
        <f>IF(ISTEXT($AH$6),ASC($AH$6)&amp;"","")</f>
        <v/>
      </c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5"/>
    </row>
    <row r="66" spans="1:30" ht="13.5" customHeight="1" x14ac:dyDescent="0.4">
      <c r="A66" s="3"/>
      <c r="B66" s="64"/>
      <c r="C66" s="64"/>
      <c r="D66" s="64"/>
      <c r="E66" s="64"/>
      <c r="F66" s="64"/>
      <c r="G66" s="64"/>
      <c r="H66" s="64"/>
      <c r="I66" s="64"/>
      <c r="J66" s="165" t="s">
        <v>8</v>
      </c>
      <c r="K66" s="165"/>
      <c r="L66" s="165"/>
      <c r="M66" s="186" t="str">
        <f>IF(ISTEXT($AH$7),DBCS($AH$7)&amp;"","")</f>
        <v/>
      </c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5"/>
    </row>
    <row r="67" spans="1:30" ht="13.5" customHeight="1" x14ac:dyDescent="0.4">
      <c r="A67" s="3"/>
      <c r="B67" s="64"/>
      <c r="C67" s="64"/>
      <c r="D67" s="64"/>
      <c r="E67" s="64"/>
      <c r="F67" s="188" t="s">
        <v>65</v>
      </c>
      <c r="G67" s="188"/>
      <c r="H67" s="188"/>
      <c r="I67" s="188"/>
      <c r="J67" s="188"/>
      <c r="K67" s="188"/>
      <c r="L67" s="188"/>
      <c r="M67" s="186" t="str">
        <f>IF(ISTEXT($AH$8),ASC($AH$8)&amp;"","")</f>
        <v/>
      </c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5"/>
    </row>
    <row r="68" spans="1:30" ht="13.5" customHeight="1" x14ac:dyDescent="0.4">
      <c r="A68" s="3"/>
      <c r="B68" s="64"/>
      <c r="C68" s="64"/>
      <c r="D68" s="64"/>
      <c r="E68" s="64"/>
      <c r="F68" s="64"/>
      <c r="G68" s="64"/>
      <c r="H68" s="64"/>
      <c r="I68" s="64"/>
      <c r="J68" s="61"/>
      <c r="K68" s="64"/>
      <c r="L68" s="1"/>
      <c r="M68" s="186" t="str">
        <f>IF(ISTEXT($AH$9),DBCS($AH$9)&amp;"","")</f>
        <v/>
      </c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5"/>
    </row>
    <row r="69" spans="1:30" ht="13.5" customHeight="1" x14ac:dyDescent="0.4">
      <c r="A69" s="3"/>
      <c r="B69" s="64"/>
      <c r="C69" s="64"/>
      <c r="D69" s="64"/>
      <c r="E69" s="64"/>
      <c r="F69" s="64"/>
      <c r="G69" s="64"/>
      <c r="H69" s="64"/>
      <c r="I69" s="64"/>
      <c r="J69" s="165" t="s">
        <v>9</v>
      </c>
      <c r="K69" s="165"/>
      <c r="L69" s="165"/>
      <c r="M69" s="165"/>
      <c r="N69" s="197" t="str">
        <f>IF(ISTEXT($AH$10),ASC($AH$10)&amp;"","")</f>
        <v/>
      </c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5"/>
    </row>
    <row r="70" spans="1:30" ht="13.5" customHeight="1" x14ac:dyDescent="0.4">
      <c r="A70" s="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5"/>
    </row>
    <row r="71" spans="1:30" ht="13.5" customHeight="1" x14ac:dyDescent="0.4">
      <c r="A71" s="3"/>
      <c r="B71" s="64"/>
      <c r="C71" s="64"/>
      <c r="D71" s="64"/>
      <c r="E71" s="165" t="s">
        <v>41</v>
      </c>
      <c r="F71" s="165"/>
      <c r="G71" s="165"/>
      <c r="H71" s="165"/>
      <c r="I71" s="64"/>
      <c r="J71" s="165" t="s">
        <v>42</v>
      </c>
      <c r="K71" s="165"/>
      <c r="L71" s="165"/>
      <c r="M71" s="165"/>
      <c r="N71" s="64" t="s">
        <v>37</v>
      </c>
      <c r="O71" s="152" t="str">
        <f>DBCS($AH$11)</f>
        <v/>
      </c>
      <c r="P71" s="152"/>
      <c r="Q71" s="152"/>
      <c r="R71" s="152"/>
      <c r="S71" s="64" t="s">
        <v>38</v>
      </c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5"/>
    </row>
    <row r="72" spans="1:30" ht="13.5" customHeight="1" x14ac:dyDescent="0.4">
      <c r="A72" s="3"/>
      <c r="B72" s="64"/>
      <c r="C72" s="64"/>
      <c r="D72" s="64"/>
      <c r="E72" s="64"/>
      <c r="F72" s="64"/>
      <c r="G72" s="64"/>
      <c r="H72" s="64"/>
      <c r="I72" s="64"/>
      <c r="J72" s="165" t="s">
        <v>7</v>
      </c>
      <c r="K72" s="165"/>
      <c r="L72" s="165"/>
      <c r="M72" s="165" t="str">
        <f>IF(ISTEXT($AH$12),DBCS($AH$12)&amp;"","")</f>
        <v/>
      </c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5"/>
    </row>
    <row r="73" spans="1:30" ht="13.5" customHeight="1" x14ac:dyDescent="0.4">
      <c r="A73" s="3"/>
      <c r="B73" s="64"/>
      <c r="C73" s="64"/>
      <c r="D73" s="64"/>
      <c r="E73" s="64"/>
      <c r="F73" s="64"/>
      <c r="G73" s="64"/>
      <c r="H73" s="64"/>
      <c r="I73" s="64"/>
      <c r="J73" s="165" t="s">
        <v>8</v>
      </c>
      <c r="K73" s="165"/>
      <c r="L73" s="165"/>
      <c r="M73" s="197" t="str">
        <f>IF(ISTEXT($AH$13),DBCS($AH$13)&amp;"","")</f>
        <v/>
      </c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5"/>
    </row>
    <row r="74" spans="1:30" ht="13.5" customHeight="1" x14ac:dyDescent="0.4">
      <c r="A74" s="3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197" t="str">
        <f>IF(ISTEXT($AH$14),DBCS($AH$14)&amp;"","")</f>
        <v/>
      </c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5"/>
    </row>
    <row r="75" spans="1:30" ht="13.5" customHeight="1" x14ac:dyDescent="0.4">
      <c r="A75" s="3"/>
      <c r="B75" s="64"/>
      <c r="C75" s="64"/>
      <c r="D75" s="64"/>
      <c r="E75" s="64"/>
      <c r="F75" s="64"/>
      <c r="G75" s="64"/>
      <c r="H75" s="64"/>
      <c r="I75" s="64"/>
      <c r="J75" s="165" t="s">
        <v>9</v>
      </c>
      <c r="K75" s="165"/>
      <c r="L75" s="165"/>
      <c r="M75" s="165"/>
      <c r="N75" s="165" t="str">
        <f>IF(ISTEXT($AH$15),ASC($AH$15)&amp;"","")</f>
        <v/>
      </c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5"/>
    </row>
    <row r="76" spans="1:30" ht="13.5" customHeight="1" x14ac:dyDescent="0.4">
      <c r="A76" s="3"/>
      <c r="B76" s="64"/>
      <c r="C76" s="64"/>
      <c r="D76" s="64"/>
      <c r="E76" s="64"/>
      <c r="F76" s="64"/>
      <c r="G76" s="64"/>
      <c r="H76" s="64"/>
      <c r="I76" s="64"/>
      <c r="J76" s="165" t="s">
        <v>43</v>
      </c>
      <c r="K76" s="165"/>
      <c r="L76" s="165"/>
      <c r="M76" s="165"/>
      <c r="N76" s="165"/>
      <c r="O76" s="165" t="str">
        <f>IF(ISTEXT($AH$16),DBCS($AH$16)&amp;"","")</f>
        <v/>
      </c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5"/>
    </row>
    <row r="77" spans="1:30" ht="13.5" customHeight="1" x14ac:dyDescent="0.4">
      <c r="A77" s="3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78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5"/>
    </row>
    <row r="78" spans="1:30" ht="13.5" customHeight="1" x14ac:dyDescent="0.4">
      <c r="A78" s="198" t="s">
        <v>44</v>
      </c>
      <c r="B78" s="152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200"/>
    </row>
    <row r="79" spans="1:30" ht="13.5" customHeight="1" x14ac:dyDescent="0.4">
      <c r="A79" s="79"/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2"/>
    </row>
    <row r="80" spans="1:30" ht="13.5" customHeight="1" x14ac:dyDescent="0.4">
      <c r="A80" s="194" t="s">
        <v>128</v>
      </c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6"/>
    </row>
    <row r="81" spans="1:30" ht="13.5" customHeight="1" x14ac:dyDescent="0.4">
      <c r="A81" s="191" t="s">
        <v>127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3"/>
    </row>
    <row r="82" spans="1:30" ht="13.5" customHeight="1" x14ac:dyDescent="0.4">
      <c r="A82" s="1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140" t="s">
        <v>45</v>
      </c>
      <c r="S82" s="141"/>
      <c r="T82" s="141"/>
      <c r="U82" s="142"/>
      <c r="V82" s="72"/>
      <c r="W82" s="73" t="str">
        <f>IF($AH$17=X82,"☑","☐")</f>
        <v>☐</v>
      </c>
      <c r="X82" s="175" t="s">
        <v>46</v>
      </c>
      <c r="Y82" s="175"/>
      <c r="Z82" s="73"/>
      <c r="AA82" s="73" t="str">
        <f>IF($AH$17=AB82,"☑","☐")</f>
        <v>☐</v>
      </c>
      <c r="AB82" s="175" t="s">
        <v>47</v>
      </c>
      <c r="AC82" s="175"/>
      <c r="AD82" s="77"/>
    </row>
    <row r="83" spans="1:30" ht="13.5" customHeight="1" x14ac:dyDescent="0.4">
      <c r="A83" s="126" t="s">
        <v>97</v>
      </c>
      <c r="B83" s="127"/>
      <c r="C83" s="140" t="s">
        <v>49</v>
      </c>
      <c r="D83" s="169"/>
      <c r="E83" s="169"/>
      <c r="F83" s="169"/>
      <c r="G83" s="170"/>
      <c r="H83" s="72" t="str">
        <f>IF($AH$18=I83,"☑","☐")</f>
        <v>☐</v>
      </c>
      <c r="I83" s="175" t="s">
        <v>3</v>
      </c>
      <c r="J83" s="175"/>
      <c r="K83" s="73" t="str">
        <f>IF($AH$18=L83,"☑","☐")</f>
        <v>☐</v>
      </c>
      <c r="L83" s="175" t="s">
        <v>4</v>
      </c>
      <c r="M83" s="175"/>
      <c r="N83" s="73" t="str">
        <f>IF($AH$18=O83,"☑","☐")</f>
        <v>☐</v>
      </c>
      <c r="O83" s="175" t="s">
        <v>2</v>
      </c>
      <c r="P83" s="175"/>
      <c r="Q83" s="73" t="str">
        <f>IF($AH$18=R83,"☑","☐")</f>
        <v>☐</v>
      </c>
      <c r="R83" s="175" t="s">
        <v>66</v>
      </c>
      <c r="S83" s="175"/>
      <c r="T83" s="175"/>
      <c r="U83" s="68" t="s">
        <v>68</v>
      </c>
      <c r="V83" s="173" t="str">
        <f>IF($AH$18="その他",$AH$19&amp;"","")</f>
        <v/>
      </c>
      <c r="W83" s="174"/>
      <c r="X83" s="174"/>
      <c r="Y83" s="174"/>
      <c r="Z83" s="174"/>
      <c r="AA83" s="174"/>
      <c r="AB83" s="174"/>
      <c r="AC83" s="174"/>
      <c r="AD83" s="71" t="s">
        <v>69</v>
      </c>
    </row>
    <row r="84" spans="1:30" ht="13.5" customHeight="1" x14ac:dyDescent="0.4">
      <c r="A84" s="144"/>
      <c r="B84" s="145"/>
      <c r="C84" s="140" t="s">
        <v>50</v>
      </c>
      <c r="D84" s="169"/>
      <c r="E84" s="169"/>
      <c r="F84" s="169"/>
      <c r="G84" s="170"/>
      <c r="H84" s="72" t="str">
        <f>IF($AH$20=I84,"☑","☐")</f>
        <v>☐</v>
      </c>
      <c r="I84" s="175" t="s">
        <v>67</v>
      </c>
      <c r="J84" s="175"/>
      <c r="K84" s="68" t="s">
        <v>68</v>
      </c>
      <c r="L84" s="173" t="str">
        <f>IF($AH$20="住宅",$AH$21,"")</f>
        <v/>
      </c>
      <c r="M84" s="174"/>
      <c r="N84" s="174"/>
      <c r="O84" s="73" t="s">
        <v>74</v>
      </c>
      <c r="P84" s="68" t="s">
        <v>69</v>
      </c>
      <c r="Q84" s="73" t="str">
        <f>IF($AH$20=R84,"☑","☐")</f>
        <v>☐</v>
      </c>
      <c r="R84" s="175" t="s">
        <v>66</v>
      </c>
      <c r="S84" s="175"/>
      <c r="T84" s="175"/>
      <c r="U84" s="68" t="s">
        <v>68</v>
      </c>
      <c r="V84" s="184" t="str">
        <f>IF($AH$20="その他","業種等:"&amp;$AH$21&amp;"","業種等:")</f>
        <v>業種等:</v>
      </c>
      <c r="W84" s="184"/>
      <c r="X84" s="184"/>
      <c r="Y84" s="184"/>
      <c r="Z84" s="184"/>
      <c r="AA84" s="184"/>
      <c r="AB84" s="184"/>
      <c r="AC84" s="184"/>
      <c r="AD84" s="71" t="s">
        <v>69</v>
      </c>
    </row>
    <row r="85" spans="1:30" ht="13.5" customHeight="1" x14ac:dyDescent="0.4">
      <c r="A85" s="144"/>
      <c r="B85" s="145"/>
      <c r="C85" s="148" t="s">
        <v>1</v>
      </c>
      <c r="D85" s="205"/>
      <c r="E85" s="205"/>
      <c r="F85" s="205"/>
      <c r="G85" s="206"/>
      <c r="H85" s="72" t="str">
        <f>IF($AH$22=I85,"☑","☐")</f>
        <v>☐</v>
      </c>
      <c r="I85" s="175" t="s">
        <v>5</v>
      </c>
      <c r="J85" s="175"/>
      <c r="K85" s="175"/>
      <c r="L85" s="175"/>
      <c r="M85" s="175"/>
      <c r="N85" s="175"/>
      <c r="O85" s="73"/>
      <c r="P85" s="73" t="str">
        <f>IF($AH$22=Q85,"☑","☐")</f>
        <v>☐</v>
      </c>
      <c r="Q85" s="175" t="s">
        <v>6</v>
      </c>
      <c r="R85" s="175"/>
      <c r="S85" s="175"/>
      <c r="T85" s="175"/>
      <c r="U85" s="175"/>
      <c r="V85" s="73"/>
      <c r="W85" s="73"/>
      <c r="X85" s="73"/>
      <c r="Y85" s="73"/>
      <c r="Z85" s="73"/>
      <c r="AA85" s="73"/>
      <c r="AB85" s="73"/>
      <c r="AC85" s="73"/>
      <c r="AD85" s="77"/>
    </row>
    <row r="86" spans="1:30" ht="13.5" customHeight="1" x14ac:dyDescent="0.4">
      <c r="A86" s="128"/>
      <c r="B86" s="129"/>
      <c r="C86" s="207"/>
      <c r="D86" s="208"/>
      <c r="E86" s="208"/>
      <c r="F86" s="208"/>
      <c r="G86" s="209"/>
      <c r="H86" s="72" t="str">
        <f>IF($AH$22=I86,"☑","☐")</f>
        <v>☐</v>
      </c>
      <c r="I86" s="175" t="s">
        <v>70</v>
      </c>
      <c r="J86" s="175"/>
      <c r="K86" s="175"/>
      <c r="L86" s="68" t="s">
        <v>68</v>
      </c>
      <c r="M86" s="173" t="str">
        <f>IF($AH$22="その他",$AH$23&amp;"","")</f>
        <v/>
      </c>
      <c r="N86" s="174"/>
      <c r="O86" s="174"/>
      <c r="P86" s="174"/>
      <c r="Q86" s="174"/>
      <c r="R86" s="174"/>
      <c r="S86" s="174"/>
      <c r="T86" s="174"/>
      <c r="U86" s="68" t="s">
        <v>69</v>
      </c>
      <c r="V86" s="73"/>
      <c r="W86" s="73"/>
      <c r="X86" s="73"/>
      <c r="Y86" s="73"/>
      <c r="Z86" s="73"/>
      <c r="AA86" s="73"/>
      <c r="AB86" s="73"/>
      <c r="AC86" s="73"/>
      <c r="AD86" s="77"/>
    </row>
    <row r="87" spans="1:30" ht="13.5" customHeight="1" x14ac:dyDescent="0.4">
      <c r="A87" s="138" t="s">
        <v>96</v>
      </c>
      <c r="B87" s="139"/>
      <c r="C87" s="176" t="str">
        <f>DBCS($AH$24)</f>
        <v/>
      </c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8"/>
    </row>
    <row r="88" spans="1:30" ht="13.5" customHeight="1" x14ac:dyDescent="0.4">
      <c r="A88" s="126" t="s">
        <v>95</v>
      </c>
      <c r="B88" s="127"/>
      <c r="C88" s="73"/>
      <c r="D88" s="73" t="str">
        <f>IF($AH$25=E88,"☑","☐")</f>
        <v>☐</v>
      </c>
      <c r="E88" s="175" t="s">
        <v>82</v>
      </c>
      <c r="F88" s="175"/>
      <c r="G88" s="175"/>
      <c r="H88" s="175"/>
      <c r="I88" s="175"/>
      <c r="J88" s="175"/>
      <c r="K88" s="73" t="s">
        <v>83</v>
      </c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7"/>
    </row>
    <row r="89" spans="1:30" ht="13.5" customHeight="1" x14ac:dyDescent="0.4">
      <c r="A89" s="144"/>
      <c r="B89" s="145"/>
      <c r="C89" s="141" t="s">
        <v>51</v>
      </c>
      <c r="D89" s="169"/>
      <c r="E89" s="170"/>
      <c r="F89" s="183" t="str">
        <f>IF($AH$25="申請者と異なる",DBCS($AH$26),"")</f>
        <v/>
      </c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0" ht="13.5" customHeight="1" x14ac:dyDescent="0.4">
      <c r="A90" s="144"/>
      <c r="B90" s="145"/>
      <c r="C90" s="230" t="s">
        <v>40</v>
      </c>
      <c r="D90" s="230"/>
      <c r="E90" s="230"/>
      <c r="F90" s="181" t="str">
        <f>IF($AH$25="申請者と異なる",ASC($AH$28&amp;CHAR(10)&amp;$AH$30),"")</f>
        <v/>
      </c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48" t="s">
        <v>9</v>
      </c>
      <c r="T90" s="149"/>
      <c r="U90" s="149"/>
      <c r="V90" s="150"/>
      <c r="W90" s="157" t="str">
        <f>IF($AH$25="申請者と異なる",ASC($AH$32)&amp;"","")</f>
        <v/>
      </c>
      <c r="X90" s="157"/>
      <c r="Y90" s="157"/>
      <c r="Z90" s="157"/>
      <c r="AA90" s="157"/>
      <c r="AB90" s="157"/>
      <c r="AC90" s="157"/>
      <c r="AD90" s="158"/>
    </row>
    <row r="91" spans="1:30" ht="13.5" customHeight="1" x14ac:dyDescent="0.4">
      <c r="A91" s="144"/>
      <c r="B91" s="145"/>
      <c r="C91" s="179"/>
      <c r="D91" s="179"/>
      <c r="E91" s="179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51"/>
      <c r="T91" s="152"/>
      <c r="U91" s="152"/>
      <c r="V91" s="153"/>
      <c r="W91" s="159"/>
      <c r="X91" s="159"/>
      <c r="Y91" s="159"/>
      <c r="Z91" s="159"/>
      <c r="AA91" s="159"/>
      <c r="AB91" s="159"/>
      <c r="AC91" s="159"/>
      <c r="AD91" s="160"/>
    </row>
    <row r="92" spans="1:30" ht="13.5" customHeight="1" x14ac:dyDescent="0.4">
      <c r="A92" s="144"/>
      <c r="B92" s="145"/>
      <c r="C92" s="179" t="s">
        <v>56</v>
      </c>
      <c r="D92" s="179"/>
      <c r="E92" s="179"/>
      <c r="F92" s="146" t="str">
        <f>IF($AH$25="申請者と異なる",$AH$29&amp;CHAR(10)&amp;$AH$31,"")</f>
        <v/>
      </c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51"/>
      <c r="T92" s="152"/>
      <c r="U92" s="152"/>
      <c r="V92" s="153"/>
      <c r="W92" s="159"/>
      <c r="X92" s="159"/>
      <c r="Y92" s="159"/>
      <c r="Z92" s="159"/>
      <c r="AA92" s="159"/>
      <c r="AB92" s="159"/>
      <c r="AC92" s="159"/>
      <c r="AD92" s="160"/>
    </row>
    <row r="93" spans="1:30" ht="13.5" customHeight="1" x14ac:dyDescent="0.4">
      <c r="A93" s="128"/>
      <c r="B93" s="129"/>
      <c r="C93" s="180"/>
      <c r="D93" s="180"/>
      <c r="E93" s="180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54"/>
      <c r="T93" s="155"/>
      <c r="U93" s="155"/>
      <c r="V93" s="156"/>
      <c r="W93" s="161"/>
      <c r="X93" s="161"/>
      <c r="Y93" s="161"/>
      <c r="Z93" s="161"/>
      <c r="AA93" s="161"/>
      <c r="AB93" s="161"/>
      <c r="AC93" s="161"/>
      <c r="AD93" s="162"/>
    </row>
    <row r="94" spans="1:30" ht="13.5" customHeight="1" x14ac:dyDescent="0.4">
      <c r="A94" s="138" t="s">
        <v>94</v>
      </c>
      <c r="B94" s="139"/>
      <c r="C94" s="229" t="str">
        <f>IF(ISNUMBER($AH$33),$AH$33,"")</f>
        <v/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73" t="s">
        <v>10</v>
      </c>
      <c r="R94" s="65"/>
      <c r="S94" s="140" t="s">
        <v>11</v>
      </c>
      <c r="T94" s="141"/>
      <c r="U94" s="141"/>
      <c r="V94" s="142"/>
      <c r="W94" s="217" t="str">
        <f>IF(ISNUMBER($AH$34),$AH$34,"")</f>
        <v/>
      </c>
      <c r="X94" s="218"/>
      <c r="Y94" s="218"/>
      <c r="Z94" s="218"/>
      <c r="AA94" s="218"/>
      <c r="AB94" s="218"/>
      <c r="AC94" s="73" t="s">
        <v>12</v>
      </c>
      <c r="AD94" s="77"/>
    </row>
    <row r="95" spans="1:30" ht="13.5" customHeight="1" x14ac:dyDescent="0.4">
      <c r="A95" s="126" t="s">
        <v>93</v>
      </c>
      <c r="B95" s="127"/>
      <c r="C95" s="21"/>
      <c r="D95" s="69" t="str">
        <f>IF($AH$35=E95,"☑","☐")</f>
        <v>☐</v>
      </c>
      <c r="E95" s="143" t="s">
        <v>13</v>
      </c>
      <c r="F95" s="143"/>
      <c r="G95" s="143"/>
      <c r="H95" s="143"/>
      <c r="I95" s="69" t="str">
        <f>IF($AH$35=J95,"☑","☐")</f>
        <v>☐</v>
      </c>
      <c r="J95" s="143" t="s">
        <v>14</v>
      </c>
      <c r="K95" s="143"/>
      <c r="L95" s="143"/>
      <c r="M95" s="143"/>
      <c r="N95" s="69" t="str">
        <f>IF($AH$35=O95,"☑","☐")</f>
        <v>☐</v>
      </c>
      <c r="O95" s="143" t="s">
        <v>15</v>
      </c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69"/>
      <c r="AA95" s="69"/>
      <c r="AB95" s="69"/>
      <c r="AC95" s="69"/>
      <c r="AD95" s="23"/>
    </row>
    <row r="96" spans="1:30" ht="13.5" customHeight="1" x14ac:dyDescent="0.4">
      <c r="A96" s="128"/>
      <c r="B96" s="129"/>
      <c r="C96" s="52"/>
      <c r="D96" s="85" t="str">
        <f>IF($AH$35=E96,"☑","☐")</f>
        <v>☐</v>
      </c>
      <c r="E96" s="171" t="s">
        <v>66</v>
      </c>
      <c r="F96" s="171"/>
      <c r="G96" s="171"/>
      <c r="H96" s="83" t="s">
        <v>68</v>
      </c>
      <c r="I96" s="172" t="str">
        <f>IF($AH$35="その他",$AH$36&amp;"","")</f>
        <v/>
      </c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83" t="s">
        <v>69</v>
      </c>
      <c r="V96" s="85"/>
      <c r="W96" s="85"/>
      <c r="X96" s="85"/>
      <c r="Y96" s="85"/>
      <c r="Z96" s="85"/>
      <c r="AA96" s="85"/>
      <c r="AB96" s="85"/>
      <c r="AC96" s="85"/>
      <c r="AD96" s="24"/>
    </row>
    <row r="97" spans="1:30" ht="13.5" customHeight="1" x14ac:dyDescent="0.4">
      <c r="A97" s="126" t="s">
        <v>17</v>
      </c>
      <c r="B97" s="127"/>
      <c r="C97" s="21"/>
      <c r="D97" s="134" t="str">
        <f>IF($AH$37=E97,"☑","☐")</f>
        <v>☐</v>
      </c>
      <c r="E97" s="134" t="s">
        <v>18</v>
      </c>
      <c r="F97" s="69"/>
      <c r="G97" s="134" t="str">
        <f>IF($AH$37=H97,"☑","☐")</f>
        <v>☐</v>
      </c>
      <c r="H97" s="134" t="s">
        <v>19</v>
      </c>
      <c r="I97" s="20"/>
      <c r="J97" s="122" t="s">
        <v>100</v>
      </c>
      <c r="K97" s="122"/>
      <c r="L97" s="122"/>
      <c r="M97" s="122"/>
      <c r="N97" s="122"/>
      <c r="O97" s="122"/>
      <c r="P97" s="123"/>
      <c r="Q97" s="69" t="str">
        <f>IF(AND($AH$37="有",$AH$38=R97),"☑","☐")</f>
        <v>☐</v>
      </c>
      <c r="R97" s="130" t="s">
        <v>20</v>
      </c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1"/>
    </row>
    <row r="98" spans="1:30" ht="13.5" customHeight="1" x14ac:dyDescent="0.4">
      <c r="A98" s="128"/>
      <c r="B98" s="129"/>
      <c r="C98" s="52"/>
      <c r="D98" s="135" t="str">
        <f>IF($AH98=E98,"☑","☐")</f>
        <v>☑</v>
      </c>
      <c r="E98" s="135"/>
      <c r="F98" s="85"/>
      <c r="G98" s="135" t="str">
        <f>IF($AH98=H98,"☑","☐")</f>
        <v>☑</v>
      </c>
      <c r="H98" s="135"/>
      <c r="I98" s="54"/>
      <c r="J98" s="124"/>
      <c r="K98" s="124"/>
      <c r="L98" s="124"/>
      <c r="M98" s="124"/>
      <c r="N98" s="124"/>
      <c r="O98" s="124"/>
      <c r="P98" s="125"/>
      <c r="Q98" s="85" t="str">
        <f>IF($AH$38=R98,"☑","☐")</f>
        <v>☐</v>
      </c>
      <c r="R98" s="132" t="s">
        <v>70</v>
      </c>
      <c r="S98" s="132"/>
      <c r="T98" s="132"/>
      <c r="U98" s="83" t="s">
        <v>68</v>
      </c>
      <c r="V98" s="133" t="str">
        <f>IF($AH$38="その他",$AH$39&amp;"","")</f>
        <v/>
      </c>
      <c r="W98" s="133"/>
      <c r="X98" s="133"/>
      <c r="Y98" s="133"/>
      <c r="Z98" s="133"/>
      <c r="AA98" s="133"/>
      <c r="AB98" s="133"/>
      <c r="AC98" s="133"/>
      <c r="AD98" s="39" t="s">
        <v>69</v>
      </c>
    </row>
    <row r="99" spans="1:30" ht="13.5" customHeight="1" x14ac:dyDescent="0.4">
      <c r="A99" s="138" t="s">
        <v>92</v>
      </c>
      <c r="B99" s="139"/>
      <c r="C99" s="140" t="s">
        <v>52</v>
      </c>
      <c r="D99" s="169"/>
      <c r="E99" s="170"/>
      <c r="F99" s="163" t="str">
        <f>$AH$40&amp;""</f>
        <v/>
      </c>
      <c r="G99" s="164"/>
      <c r="H99" s="164"/>
      <c r="I99" s="16" t="s">
        <v>21</v>
      </c>
      <c r="J99" s="140" t="s">
        <v>101</v>
      </c>
      <c r="K99" s="141"/>
      <c r="L99" s="142"/>
      <c r="M99" s="247" t="str">
        <f>$AH$41&amp;""</f>
        <v/>
      </c>
      <c r="N99" s="247"/>
      <c r="O99" s="247"/>
      <c r="P99" s="113" t="s">
        <v>22</v>
      </c>
      <c r="Q99" s="140" t="s">
        <v>23</v>
      </c>
      <c r="R99" s="169"/>
      <c r="S99" s="169"/>
      <c r="T99" s="169"/>
      <c r="U99" s="170"/>
      <c r="V99" s="248" t="str">
        <f>$AH$42&amp;""</f>
        <v/>
      </c>
      <c r="W99" s="249"/>
      <c r="X99" s="249"/>
      <c r="Y99" s="249"/>
      <c r="Z99" s="249"/>
      <c r="AA99" s="249"/>
      <c r="AB99" s="249"/>
      <c r="AC99" s="249"/>
      <c r="AD99" s="250"/>
    </row>
    <row r="100" spans="1:30" ht="13.5" customHeight="1" x14ac:dyDescent="0.4">
      <c r="A100" s="138" t="s">
        <v>24</v>
      </c>
      <c r="B100" s="139"/>
      <c r="C100" s="140" t="s">
        <v>53</v>
      </c>
      <c r="D100" s="169"/>
      <c r="E100" s="170"/>
      <c r="F100" s="210" t="s">
        <v>31</v>
      </c>
      <c r="G100" s="175"/>
      <c r="H100" s="173"/>
      <c r="I100" s="174"/>
      <c r="J100" s="88" t="s">
        <v>32</v>
      </c>
      <c r="K100" s="173"/>
      <c r="L100" s="174"/>
      <c r="M100" s="88" t="s">
        <v>33</v>
      </c>
      <c r="N100" s="173" t="str">
        <f>IF(ISNUMBER($AH$43),"確認","")</f>
        <v/>
      </c>
      <c r="O100" s="174"/>
      <c r="P100" s="16" t="s">
        <v>34</v>
      </c>
      <c r="Q100" s="140" t="s">
        <v>54</v>
      </c>
      <c r="R100" s="169"/>
      <c r="S100" s="170"/>
      <c r="T100" s="210" t="s">
        <v>31</v>
      </c>
      <c r="U100" s="175"/>
      <c r="V100" s="141" t="str">
        <f>IF(ISNUMBER($AH$43),TEXT($AH$43,"e"),"")</f>
        <v/>
      </c>
      <c r="W100" s="169"/>
      <c r="X100" s="88" t="s">
        <v>32</v>
      </c>
      <c r="Y100" s="141" t="str">
        <f>IF(ISNUMBER($AH$43),TEXT($AH$43,"m"),"")</f>
        <v/>
      </c>
      <c r="Z100" s="169"/>
      <c r="AA100" s="88" t="s">
        <v>33</v>
      </c>
      <c r="AB100" s="141" t="str">
        <f>IF(ISNUMBER($AH$43),TEXT($AH$43,"d"),"")</f>
        <v/>
      </c>
      <c r="AC100" s="169"/>
      <c r="AD100" s="77" t="s">
        <v>34</v>
      </c>
    </row>
    <row r="101" spans="1:30" ht="13.5" customHeight="1" x14ac:dyDescent="0.4">
      <c r="A101" s="138" t="s">
        <v>99</v>
      </c>
      <c r="B101" s="139"/>
      <c r="C101" s="176" t="s">
        <v>25</v>
      </c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73" t="str">
        <f>IF($AH$44=T101,"☑","☐")</f>
        <v>☐</v>
      </c>
      <c r="T101" s="73" t="s">
        <v>26</v>
      </c>
      <c r="V101" s="73" t="str">
        <f>IF($AH$44=W101,"☑","☐")</f>
        <v>☐</v>
      </c>
      <c r="W101" s="73" t="s">
        <v>19</v>
      </c>
      <c r="Y101" s="73"/>
      <c r="Z101" s="73"/>
      <c r="AA101" s="73"/>
      <c r="AB101" s="73"/>
      <c r="AC101" s="73"/>
      <c r="AD101" s="77"/>
    </row>
    <row r="102" spans="1:30" ht="13.5" customHeight="1" x14ac:dyDescent="0.4">
      <c r="A102" s="126" t="s">
        <v>98</v>
      </c>
      <c r="B102" s="127"/>
      <c r="C102" s="21"/>
      <c r="D102" s="69" t="str">
        <f>IF($AG$45,"☑","☐")</f>
        <v>☑</v>
      </c>
      <c r="E102" s="143" t="s">
        <v>27</v>
      </c>
      <c r="F102" s="143"/>
      <c r="G102" s="143"/>
      <c r="H102" s="69"/>
      <c r="I102" s="69" t="str">
        <f>IF($AG$46,"☑","☐")</f>
        <v>☑</v>
      </c>
      <c r="J102" s="143" t="s">
        <v>28</v>
      </c>
      <c r="K102" s="143"/>
      <c r="L102" s="143"/>
      <c r="M102" s="69"/>
      <c r="N102" s="69" t="str">
        <f>IF($AG$47,"☑","☐")</f>
        <v>☐</v>
      </c>
      <c r="O102" s="143" t="s">
        <v>29</v>
      </c>
      <c r="P102" s="143"/>
      <c r="Q102" s="143"/>
      <c r="R102" s="143"/>
      <c r="S102" s="69"/>
      <c r="T102" s="69" t="str">
        <f>IF($AG$48,"☑","☐")</f>
        <v>☐</v>
      </c>
      <c r="U102" s="143" t="s">
        <v>30</v>
      </c>
      <c r="V102" s="143"/>
      <c r="W102" s="143"/>
      <c r="X102" s="143"/>
      <c r="Y102" s="143"/>
      <c r="Z102" s="69"/>
      <c r="AA102" s="69"/>
      <c r="AB102" s="69"/>
      <c r="AC102" s="69"/>
      <c r="AD102" s="23"/>
    </row>
    <row r="103" spans="1:30" ht="13.5" customHeight="1" thickBot="1" x14ac:dyDescent="0.45">
      <c r="A103" s="136"/>
      <c r="B103" s="137"/>
      <c r="C103" s="25"/>
      <c r="D103" s="70" t="str">
        <f>IF($AG$49,"☑","☐")</f>
        <v>☐</v>
      </c>
      <c r="E103" s="235" t="s">
        <v>66</v>
      </c>
      <c r="F103" s="235"/>
      <c r="G103" s="235"/>
      <c r="H103" s="38" t="s">
        <v>68</v>
      </c>
      <c r="I103" s="244" t="str">
        <f>IF($AG$49,$AH$50&amp;"","")</f>
        <v/>
      </c>
      <c r="J103" s="245"/>
      <c r="K103" s="245"/>
      <c r="L103" s="245"/>
      <c r="M103" s="245"/>
      <c r="N103" s="245"/>
      <c r="O103" s="245"/>
      <c r="P103" s="245"/>
      <c r="Q103" s="245"/>
      <c r="R103" s="245"/>
      <c r="S103" s="38" t="s">
        <v>69</v>
      </c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27"/>
    </row>
    <row r="104" spans="1:30" ht="13.5" customHeight="1" x14ac:dyDescent="0.4">
      <c r="A104" s="36" t="s">
        <v>63</v>
      </c>
      <c r="B104" s="57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28"/>
    </row>
    <row r="105" spans="1:30" ht="13.5" customHeight="1" x14ac:dyDescent="0.4">
      <c r="A105" s="62" t="s">
        <v>102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9"/>
    </row>
    <row r="106" spans="1:30" ht="13.5" customHeight="1" x14ac:dyDescent="0.4">
      <c r="A106" s="62" t="s">
        <v>103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9"/>
    </row>
    <row r="107" spans="1:30" ht="13.5" customHeight="1" x14ac:dyDescent="0.4">
      <c r="A107" s="62" t="s">
        <v>104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9"/>
    </row>
    <row r="108" spans="1:30" ht="13.5" customHeight="1" x14ac:dyDescent="0.4">
      <c r="A108" s="62" t="s">
        <v>105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9"/>
    </row>
    <row r="109" spans="1:30" ht="13.5" customHeight="1" x14ac:dyDescent="0.4">
      <c r="A109" s="63" t="s">
        <v>106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2"/>
    </row>
    <row r="110" spans="1:30" ht="18" customHeight="1" x14ac:dyDescent="0.4">
      <c r="A110" s="34" t="s">
        <v>60</v>
      </c>
      <c r="B110" s="58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20"/>
    </row>
    <row r="111" spans="1:30" ht="18" customHeight="1" x14ac:dyDescent="0.4">
      <c r="A111" s="233" t="s">
        <v>59</v>
      </c>
      <c r="B111" s="192"/>
      <c r="C111" s="192"/>
      <c r="D111" s="192"/>
      <c r="E111" s="192"/>
      <c r="F111" s="192"/>
      <c r="G111" s="32"/>
      <c r="H111" s="64"/>
      <c r="I111" s="78"/>
      <c r="J111" s="32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29"/>
    </row>
    <row r="112" spans="1:30" ht="18" customHeight="1" x14ac:dyDescent="0.4">
      <c r="A112" s="231" t="s">
        <v>61</v>
      </c>
      <c r="B112" s="232"/>
      <c r="C112" s="232"/>
      <c r="D112" s="232"/>
      <c r="E112" s="232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172" t="s">
        <v>48</v>
      </c>
      <c r="Q112" s="172"/>
      <c r="R112" s="172"/>
      <c r="S112" s="172"/>
      <c r="T112" s="232" t="s">
        <v>62</v>
      </c>
      <c r="U112" s="234"/>
      <c r="V112" s="234"/>
      <c r="W112" s="234"/>
      <c r="X112" s="234"/>
      <c r="Y112" s="234"/>
      <c r="Z112" s="234"/>
      <c r="AA112" s="234"/>
      <c r="AB112" s="234"/>
      <c r="AC112" s="234"/>
      <c r="AD112" s="54"/>
    </row>
    <row r="113" spans="1:30" ht="15" customHeight="1" x14ac:dyDescent="0.4">
      <c r="A113" s="35" t="s">
        <v>16</v>
      </c>
      <c r="B113" s="5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20"/>
    </row>
    <row r="114" spans="1:30" ht="15" customHeight="1" x14ac:dyDescent="0.4">
      <c r="A114" s="66" t="s">
        <v>58</v>
      </c>
      <c r="B114" s="67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54"/>
    </row>
  </sheetData>
  <sheetProtection sheet="1" formatCells="0" formatColumns="0" formatRows="0" deleteColumns="0" deleteRows="0" selectLockedCells="1"/>
  <mergeCells count="273">
    <mergeCell ref="AF2:AH2"/>
    <mergeCell ref="A111:F111"/>
    <mergeCell ref="A112:E112"/>
    <mergeCell ref="P112:S112"/>
    <mergeCell ref="T112:AC112"/>
    <mergeCell ref="AF40:AG40"/>
    <mergeCell ref="AF41:AG41"/>
    <mergeCell ref="AF42:AG42"/>
    <mergeCell ref="A101:B101"/>
    <mergeCell ref="C101:R101"/>
    <mergeCell ref="A102:B103"/>
    <mergeCell ref="E102:G102"/>
    <mergeCell ref="J102:L102"/>
    <mergeCell ref="O102:R102"/>
    <mergeCell ref="U102:Y102"/>
    <mergeCell ref="E103:G103"/>
    <mergeCell ref="I103:R103"/>
    <mergeCell ref="A99:B99"/>
    <mergeCell ref="C99:E99"/>
    <mergeCell ref="F99:H99"/>
    <mergeCell ref="J99:L99"/>
    <mergeCell ref="M99:O99"/>
    <mergeCell ref="Q99:U99"/>
    <mergeCell ref="V99:AD99"/>
    <mergeCell ref="A100:B100"/>
    <mergeCell ref="AB100:AC100"/>
    <mergeCell ref="A97:B98"/>
    <mergeCell ref="D97:D98"/>
    <mergeCell ref="E97:E98"/>
    <mergeCell ref="G97:G98"/>
    <mergeCell ref="H97:H98"/>
    <mergeCell ref="J97:P98"/>
    <mergeCell ref="R97:AD97"/>
    <mergeCell ref="R98:T98"/>
    <mergeCell ref="V98:AC98"/>
    <mergeCell ref="C100:E100"/>
    <mergeCell ref="F100:G100"/>
    <mergeCell ref="H100:I100"/>
    <mergeCell ref="K100:L100"/>
    <mergeCell ref="N100:O100"/>
    <mergeCell ref="Q100:S100"/>
    <mergeCell ref="T100:U100"/>
    <mergeCell ref="V100:W100"/>
    <mergeCell ref="Y100:Z100"/>
    <mergeCell ref="A94:B94"/>
    <mergeCell ref="C94:P94"/>
    <mergeCell ref="S94:V94"/>
    <mergeCell ref="W94:AB94"/>
    <mergeCell ref="A95:B96"/>
    <mergeCell ref="E95:H95"/>
    <mergeCell ref="J95:M95"/>
    <mergeCell ref="O95:Y95"/>
    <mergeCell ref="E96:G96"/>
    <mergeCell ref="I96:T96"/>
    <mergeCell ref="A87:B87"/>
    <mergeCell ref="C87:AD87"/>
    <mergeCell ref="A88:B93"/>
    <mergeCell ref="E88:J88"/>
    <mergeCell ref="C89:E89"/>
    <mergeCell ref="F89:AD89"/>
    <mergeCell ref="C90:E91"/>
    <mergeCell ref="F90:R91"/>
    <mergeCell ref="S90:V93"/>
    <mergeCell ref="W90:AD93"/>
    <mergeCell ref="C92:E93"/>
    <mergeCell ref="F92:R93"/>
    <mergeCell ref="A81:AD81"/>
    <mergeCell ref="R82:U82"/>
    <mergeCell ref="X82:Y82"/>
    <mergeCell ref="AB82:AC82"/>
    <mergeCell ref="A83:B86"/>
    <mergeCell ref="C83:G83"/>
    <mergeCell ref="I83:J83"/>
    <mergeCell ref="L83:M83"/>
    <mergeCell ref="O83:P83"/>
    <mergeCell ref="R83:T83"/>
    <mergeCell ref="V83:AC83"/>
    <mergeCell ref="C84:G84"/>
    <mergeCell ref="I84:J84"/>
    <mergeCell ref="L84:N84"/>
    <mergeCell ref="R84:T84"/>
    <mergeCell ref="V84:AC84"/>
    <mergeCell ref="C85:G86"/>
    <mergeCell ref="I85:N85"/>
    <mergeCell ref="Q85:U85"/>
    <mergeCell ref="I86:K86"/>
    <mergeCell ref="M86:T86"/>
    <mergeCell ref="J73:L73"/>
    <mergeCell ref="M73:AC73"/>
    <mergeCell ref="M74:AC74"/>
    <mergeCell ref="J75:M75"/>
    <mergeCell ref="N75:AC75"/>
    <mergeCell ref="J76:N76"/>
    <mergeCell ref="O76:AC76"/>
    <mergeCell ref="A78:AD78"/>
    <mergeCell ref="A80:AD80"/>
    <mergeCell ref="F67:L67"/>
    <mergeCell ref="M67:AC67"/>
    <mergeCell ref="M68:AC68"/>
    <mergeCell ref="J69:M69"/>
    <mergeCell ref="N69:AC69"/>
    <mergeCell ref="E71:H71"/>
    <mergeCell ref="J71:M71"/>
    <mergeCell ref="O71:R71"/>
    <mergeCell ref="J72:L72"/>
    <mergeCell ref="M72:AC72"/>
    <mergeCell ref="E63:H63"/>
    <mergeCell ref="J63:L63"/>
    <mergeCell ref="M63:AC63"/>
    <mergeCell ref="I64:L64"/>
    <mergeCell ref="M64:AC64"/>
    <mergeCell ref="R60:S60"/>
    <mergeCell ref="M65:AC65"/>
    <mergeCell ref="J66:L66"/>
    <mergeCell ref="M66:AC66"/>
    <mergeCell ref="A43:B43"/>
    <mergeCell ref="A44:B44"/>
    <mergeCell ref="Z59:AB59"/>
    <mergeCell ref="O45:R45"/>
    <mergeCell ref="U45:Y45"/>
    <mergeCell ref="T60:U60"/>
    <mergeCell ref="W60:X60"/>
    <mergeCell ref="Z60:AA60"/>
    <mergeCell ref="A62:D62"/>
    <mergeCell ref="V59:W59"/>
    <mergeCell ref="C59:D59"/>
    <mergeCell ref="F59:G59"/>
    <mergeCell ref="I59:J59"/>
    <mergeCell ref="M59:Q59"/>
    <mergeCell ref="R59:S59"/>
    <mergeCell ref="T59:U59"/>
    <mergeCell ref="A55:E55"/>
    <mergeCell ref="A54:F54"/>
    <mergeCell ref="P55:S55"/>
    <mergeCell ref="T55:AC55"/>
    <mergeCell ref="E46:G46"/>
    <mergeCell ref="I46:R46"/>
    <mergeCell ref="A52:AD52"/>
    <mergeCell ref="AF35:AG36"/>
    <mergeCell ref="AF37:AG37"/>
    <mergeCell ref="AF38:AG39"/>
    <mergeCell ref="T3:U3"/>
    <mergeCell ref="W3:X3"/>
    <mergeCell ref="Z3:AA3"/>
    <mergeCell ref="AF17:AG17"/>
    <mergeCell ref="V27:AC27"/>
    <mergeCell ref="W37:AB37"/>
    <mergeCell ref="AF3:AG3"/>
    <mergeCell ref="AF4:AF10"/>
    <mergeCell ref="AF11:AF16"/>
    <mergeCell ref="O19:AC19"/>
    <mergeCell ref="N18:AC18"/>
    <mergeCell ref="AG18:AG19"/>
    <mergeCell ref="AG20:AG21"/>
    <mergeCell ref="AG22:AG23"/>
    <mergeCell ref="AF25:AF32"/>
    <mergeCell ref="AF24:AG24"/>
    <mergeCell ref="AF18:AF23"/>
    <mergeCell ref="R3:S3"/>
    <mergeCell ref="S37:V37"/>
    <mergeCell ref="C37:P37"/>
    <mergeCell ref="C33:E34"/>
    <mergeCell ref="V42:AD42"/>
    <mergeCell ref="T43:U43"/>
    <mergeCell ref="F43:G43"/>
    <mergeCell ref="H43:I43"/>
    <mergeCell ref="K43:L43"/>
    <mergeCell ref="N43:O43"/>
    <mergeCell ref="C42:E42"/>
    <mergeCell ref="C44:R44"/>
    <mergeCell ref="M42:O42"/>
    <mergeCell ref="C43:E43"/>
    <mergeCell ref="Y43:Z43"/>
    <mergeCell ref="AB43:AC43"/>
    <mergeCell ref="Q43:S43"/>
    <mergeCell ref="Q42:U42"/>
    <mergeCell ref="V43:W43"/>
    <mergeCell ref="M29:T29"/>
    <mergeCell ref="C27:G27"/>
    <mergeCell ref="C28:G29"/>
    <mergeCell ref="AB25:AC25"/>
    <mergeCell ref="X25:Y25"/>
    <mergeCell ref="R25:U25"/>
    <mergeCell ref="A26:B29"/>
    <mergeCell ref="V26:AC26"/>
    <mergeCell ref="I27:J27"/>
    <mergeCell ref="I26:J26"/>
    <mergeCell ref="L26:M26"/>
    <mergeCell ref="O26:P26"/>
    <mergeCell ref="R26:T26"/>
    <mergeCell ref="I28:N28"/>
    <mergeCell ref="Q28:U28"/>
    <mergeCell ref="C2:D2"/>
    <mergeCell ref="F2:G2"/>
    <mergeCell ref="I2:J2"/>
    <mergeCell ref="A24:AD24"/>
    <mergeCell ref="A23:AD23"/>
    <mergeCell ref="M15:AC15"/>
    <mergeCell ref="J12:M12"/>
    <mergeCell ref="N12:AC12"/>
    <mergeCell ref="Z2:AB2"/>
    <mergeCell ref="A21:AD21"/>
    <mergeCell ref="J15:L15"/>
    <mergeCell ref="J16:L16"/>
    <mergeCell ref="M16:AC16"/>
    <mergeCell ref="M17:AC17"/>
    <mergeCell ref="R2:S2"/>
    <mergeCell ref="M2:Q2"/>
    <mergeCell ref="T2:U2"/>
    <mergeCell ref="V2:W2"/>
    <mergeCell ref="A5:D5"/>
    <mergeCell ref="E14:H14"/>
    <mergeCell ref="E6:H6"/>
    <mergeCell ref="O14:R14"/>
    <mergeCell ref="J14:M14"/>
    <mergeCell ref="J6:L6"/>
    <mergeCell ref="M6:AC6"/>
    <mergeCell ref="M7:AC7"/>
    <mergeCell ref="M8:AC8"/>
    <mergeCell ref="M9:AC9"/>
    <mergeCell ref="J9:L9"/>
    <mergeCell ref="I7:L7"/>
    <mergeCell ref="F10:L10"/>
    <mergeCell ref="M11:AC11"/>
    <mergeCell ref="M10:AC10"/>
    <mergeCell ref="J18:M18"/>
    <mergeCell ref="A51:AD51"/>
    <mergeCell ref="A48:AD48"/>
    <mergeCell ref="A49:AD49"/>
    <mergeCell ref="A50:AD50"/>
    <mergeCell ref="C26:G26"/>
    <mergeCell ref="C32:E32"/>
    <mergeCell ref="J38:M38"/>
    <mergeCell ref="E39:G39"/>
    <mergeCell ref="I39:T39"/>
    <mergeCell ref="L27:N27"/>
    <mergeCell ref="I29:K29"/>
    <mergeCell ref="J19:N19"/>
    <mergeCell ref="A37:B37"/>
    <mergeCell ref="A38:B39"/>
    <mergeCell ref="C30:AD30"/>
    <mergeCell ref="E38:H38"/>
    <mergeCell ref="C35:E36"/>
    <mergeCell ref="O38:Y38"/>
    <mergeCell ref="A30:B30"/>
    <mergeCell ref="F33:R34"/>
    <mergeCell ref="R27:T27"/>
    <mergeCell ref="E31:J31"/>
    <mergeCell ref="F32:AD32"/>
    <mergeCell ref="AF43:AG43"/>
    <mergeCell ref="AF45:AF50"/>
    <mergeCell ref="AF44:AG44"/>
    <mergeCell ref="AF33:AG33"/>
    <mergeCell ref="AF34:AG34"/>
    <mergeCell ref="J40:P41"/>
    <mergeCell ref="A40:B41"/>
    <mergeCell ref="R40:AD40"/>
    <mergeCell ref="R41:T41"/>
    <mergeCell ref="V41:AC41"/>
    <mergeCell ref="D40:D41"/>
    <mergeCell ref="E40:E41"/>
    <mergeCell ref="G40:G41"/>
    <mergeCell ref="H40:H41"/>
    <mergeCell ref="A45:B46"/>
    <mergeCell ref="A42:B42"/>
    <mergeCell ref="J42:L42"/>
    <mergeCell ref="E45:G45"/>
    <mergeCell ref="J45:L45"/>
    <mergeCell ref="A31:B36"/>
    <mergeCell ref="F35:R36"/>
    <mergeCell ref="S33:V36"/>
    <mergeCell ref="W33:AD36"/>
    <mergeCell ref="F42:H42"/>
  </mergeCells>
  <phoneticPr fontId="2"/>
  <conditionalFormatting sqref="AH23:AH24">
    <cfRule type="expression" dxfId="9" priority="5">
      <formula>AND($AH$22="その他",ISBLANK($AH$23))</formula>
    </cfRule>
  </conditionalFormatting>
  <conditionalFormatting sqref="AH36">
    <cfRule type="expression" dxfId="8" priority="7">
      <formula>AND($AH$35="その他",ISBLANK($AH$36))</formula>
    </cfRule>
  </conditionalFormatting>
  <conditionalFormatting sqref="AH39">
    <cfRule type="expression" dxfId="7" priority="8">
      <formula>AND($AH$38="その他",ISBLANK($AH$39))</formula>
    </cfRule>
  </conditionalFormatting>
  <conditionalFormatting sqref="AH26 AH28:AH29">
    <cfRule type="expression" dxfId="6" priority="6">
      <formula>AND($AH$25="申請者と異なる",ISBLANK($AH26))</formula>
    </cfRule>
  </conditionalFormatting>
  <conditionalFormatting sqref="AH21">
    <cfRule type="expression" dxfId="5" priority="3">
      <formula>AND($AH$20="その他",ISNUMBER($AH$21))</formula>
    </cfRule>
    <cfRule type="expression" dxfId="4" priority="4">
      <formula>AND($AH$20="住宅",NOT(ISNUMBER($AH$21)))</formula>
    </cfRule>
  </conditionalFormatting>
  <conditionalFormatting sqref="AH44">
    <cfRule type="containsBlanks" dxfId="3" priority="12">
      <formula>LEN(TRIM(AH44))=0</formula>
    </cfRule>
  </conditionalFormatting>
  <conditionalFormatting sqref="AH19">
    <cfRule type="expression" dxfId="2" priority="2">
      <formula>AND($AH$18="その他",ISBLANK($AH$19))</formula>
    </cfRule>
  </conditionalFormatting>
  <conditionalFormatting sqref="AH43">
    <cfRule type="containsBlanks" dxfId="1" priority="9">
      <formula>LEN(TRIM(AH43))=0</formula>
    </cfRule>
  </conditionalFormatting>
  <conditionalFormatting sqref="AH50">
    <cfRule type="expression" dxfId="0" priority="13">
      <formula>AND($AG$49,ISBLANK($AH$50))</formula>
    </cfRule>
  </conditionalFormatting>
  <dataValidations count="16">
    <dataValidation type="list" allowBlank="1" showInputMessage="1" showErrorMessage="1" sqref="AH17">
      <formula1>"分流,合流"</formula1>
    </dataValidation>
    <dataValidation type="list" allowBlank="1" showInputMessage="1" showErrorMessage="1" sqref="AH20">
      <formula1>"住宅,その他"</formula1>
    </dataValidation>
    <dataValidation type="list" allowBlank="1" showInputMessage="1" showErrorMessage="1" sqref="AH18">
      <formula1>"新築,改築,増築,その他"</formula1>
    </dataValidation>
    <dataValidation type="list" allowBlank="1" showInputMessage="1" showErrorMessage="1" sqref="AH22">
      <formula1>"くみ取便所改造,浄化槽切替え,その他"</formula1>
    </dataValidation>
    <dataValidation type="list" allowBlank="1" showInputMessage="1" showErrorMessage="1" sqref="AH35">
      <formula1>"水道汚水,井戸汚水,水道汚水及び井戸汚水の併用,その他"</formula1>
    </dataValidation>
    <dataValidation type="list" allowBlank="1" showInputMessage="1" showErrorMessage="1" sqref="AH37 AH44">
      <formula1>"有,無"</formula1>
    </dataValidation>
    <dataValidation type="list" allowBlank="1" showInputMessage="1" showErrorMessage="1" sqref="AH38">
      <formula1>"排水設備工事の施工者と同じ,その他"</formula1>
    </dataValidation>
    <dataValidation type="date" operator="greaterThanOrEqual" allowBlank="1" showInputMessage="1" showErrorMessage="1" sqref="AH3 AH43">
      <formula1>44652</formula1>
    </dataValidation>
    <dataValidation type="list" allowBlank="1" showInputMessage="1" showErrorMessage="1" sqref="AH25">
      <formula1>"申請者と同じ,申請者と異なる"</formula1>
    </dataValidation>
    <dataValidation type="whole" allowBlank="1" showInputMessage="1" showErrorMessage="1" sqref="AH11">
      <formula1>1</formula1>
      <formula2>1000</formula2>
    </dataValidation>
    <dataValidation type="list" allowBlank="1" showInputMessage="1" sqref="AH23">
      <formula1>"新設,建替,開発行為,道路位置指定,取付管,最終桝,取付管及び最終桝,雨水管"</formula1>
    </dataValidation>
    <dataValidation type="whole" operator="greaterThan" allowBlank="1" showInputMessage="1" showErrorMessage="1" sqref="AH34">
      <formula1>0</formula1>
    </dataValidation>
    <dataValidation type="decimal" operator="greaterThan" allowBlank="1" showInputMessage="1" showErrorMessage="1" sqref="AH33">
      <formula1>0</formula1>
    </dataValidation>
    <dataValidation type="list" allowBlank="1" showInputMessage="1" sqref="AH36">
      <formula1>"開発取付等,地下湧水"</formula1>
    </dataValidation>
    <dataValidation type="whole" operator="greaterThanOrEqual" allowBlank="1" showInputMessage="1" showErrorMessage="1" sqref="AH40:AH41">
      <formula1>1</formula1>
    </dataValidation>
    <dataValidation operator="greaterThanOrEqual" allowBlank="1" showInputMessage="1" showErrorMessage="1" sqref="AH42"/>
  </dataValidations>
  <pageMargins left="0.98425196850393704" right="0.19685039370078741" top="0.19685039370078741" bottom="0.19685039370078741" header="0.11811023622047245" footer="0.11811023622047245"/>
  <pageSetup paperSize="9" orientation="portrait" r:id="rId1"/>
  <rowBreaks count="1" manualBreakCount="1">
    <brk id="57" max="29" man="1"/>
  </rowBreaks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1">
              <controlPr defaultSize="0" autoFill="0" autoLine="0" autoPict="0">
                <anchor moveWithCells="1">
                  <from>
                    <xdr:col>32</xdr:col>
                    <xdr:colOff>981075</xdr:colOff>
                    <xdr:row>43</xdr:row>
                    <xdr:rowOff>133350</xdr:rowOff>
                  </from>
                  <to>
                    <xdr:col>33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2">
              <controlPr defaultSize="0" autoFill="0" autoLine="0" autoPict="0">
                <anchor moveWithCells="1">
                  <from>
                    <xdr:col>32</xdr:col>
                    <xdr:colOff>981075</xdr:colOff>
                    <xdr:row>44</xdr:row>
                    <xdr:rowOff>133350</xdr:rowOff>
                  </from>
                  <to>
                    <xdr:col>33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3">
              <controlPr defaultSize="0" autoFill="0" autoLine="0" autoPict="0">
                <anchor moveWithCells="1">
                  <from>
                    <xdr:col>32</xdr:col>
                    <xdr:colOff>981075</xdr:colOff>
                    <xdr:row>45</xdr:row>
                    <xdr:rowOff>133350</xdr:rowOff>
                  </from>
                  <to>
                    <xdr:col>33</xdr:col>
                    <xdr:colOff>942975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4">
              <controlPr defaultSize="0" autoFill="0" autoLine="0" autoPict="0">
                <anchor moveWithCells="1">
                  <from>
                    <xdr:col>32</xdr:col>
                    <xdr:colOff>981075</xdr:colOff>
                    <xdr:row>46</xdr:row>
                    <xdr:rowOff>133350</xdr:rowOff>
                  </from>
                  <to>
                    <xdr:col>33</xdr:col>
                    <xdr:colOff>942975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5">
              <controlPr defaultSize="0" autoFill="0" autoLine="0" autoPict="0">
                <anchor moveWithCells="1">
                  <from>
                    <xdr:col>32</xdr:col>
                    <xdr:colOff>981075</xdr:colOff>
                    <xdr:row>47</xdr:row>
                    <xdr:rowOff>133350</xdr:rowOff>
                  </from>
                  <to>
                    <xdr:col>33</xdr:col>
                    <xdr:colOff>942975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弘城</dc:creator>
  <cp:lastModifiedBy>山下　亮介</cp:lastModifiedBy>
  <cp:lastPrinted>2022-11-14T23:50:34Z</cp:lastPrinted>
  <dcterms:created xsi:type="dcterms:W3CDTF">2021-12-20T01:20:08Z</dcterms:created>
  <dcterms:modified xsi:type="dcterms:W3CDTF">2023-01-04T06:25:01Z</dcterms:modified>
</cp:coreProperties>
</file>