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08" yWindow="-108" windowWidth="23256" windowHeight="12456"/>
  </bookViews>
  <sheets>
    <sheet name="内訳書" sheetId="5" r:id="rId1"/>
    <sheet name="内訳書 別紙" sheetId="1" r:id="rId2"/>
  </sheets>
  <definedNames>
    <definedName name="_xlnm.Print_Area" localSheetId="0">内訳書!$A$1:$G$43</definedName>
    <definedName name="_xlnm.Print_Area" localSheetId="1">'内訳書 別紙'!$A$1:$T$201</definedName>
    <definedName name="_xlnm.Print_Titles" localSheetId="1">'内訳書 別紙'!$1:$5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5" l="1"/>
  <c r="F24" i="5"/>
  <c r="F23" i="5"/>
  <c r="D23" i="5"/>
  <c r="F11" i="5"/>
  <c r="D15" i="5"/>
  <c r="D13" i="5"/>
  <c r="D11" i="5"/>
  <c r="D8" i="5"/>
  <c r="F21" i="5"/>
  <c r="F19" i="5"/>
  <c r="F17" i="5"/>
  <c r="F15" i="5"/>
  <c r="F13" i="5"/>
  <c r="F8" i="5"/>
  <c r="R81" i="1"/>
  <c r="R80" i="1"/>
  <c r="P81" i="1"/>
  <c r="P80" i="1"/>
  <c r="N81" i="1"/>
  <c r="N80" i="1"/>
  <c r="L81" i="1"/>
  <c r="L80" i="1"/>
  <c r="N154" i="1"/>
  <c r="J81" i="1"/>
  <c r="J80" i="1"/>
  <c r="T71" i="1"/>
  <c r="T185" i="1" l="1"/>
  <c r="T184" i="1"/>
  <c r="T183" i="1"/>
  <c r="R185" i="1"/>
  <c r="R184" i="1"/>
  <c r="R183" i="1"/>
  <c r="P185" i="1"/>
  <c r="P184" i="1"/>
  <c r="P183" i="1"/>
  <c r="N185" i="1"/>
  <c r="N184" i="1"/>
  <c r="N183" i="1"/>
  <c r="L185" i="1"/>
  <c r="L184" i="1"/>
  <c r="L183" i="1"/>
  <c r="J185" i="1"/>
  <c r="H185" i="1" s="1"/>
  <c r="J184" i="1"/>
  <c r="H184" i="1" s="1"/>
  <c r="J183" i="1"/>
  <c r="H183" i="1" s="1"/>
  <c r="F185" i="1" l="1"/>
  <c r="F184" i="1"/>
  <c r="F183" i="1"/>
  <c r="D183" i="1" s="1"/>
  <c r="D185" i="1" l="1"/>
  <c r="D184" i="1"/>
  <c r="T147" i="1" l="1"/>
  <c r="T113" i="1"/>
  <c r="T106" i="1" l="1"/>
  <c r="T22" i="1"/>
  <c r="T6" i="1"/>
  <c r="R106" i="1"/>
  <c r="R6" i="1"/>
  <c r="P106" i="1"/>
  <c r="P6" i="1"/>
  <c r="N106" i="1"/>
  <c r="N6" i="1"/>
  <c r="L106" i="1"/>
  <c r="L6" i="1"/>
  <c r="J36" i="1"/>
  <c r="J13" i="1"/>
  <c r="J170" i="1" l="1"/>
  <c r="J171" i="1"/>
  <c r="L170" i="1"/>
  <c r="F106" i="1" l="1"/>
  <c r="F147" i="1" l="1"/>
  <c r="F148" i="1"/>
  <c r="F149" i="1"/>
  <c r="F150" i="1"/>
  <c r="F151" i="1"/>
  <c r="F152" i="1"/>
  <c r="F153" i="1"/>
  <c r="F154" i="1"/>
  <c r="F155" i="1"/>
  <c r="F156" i="1"/>
  <c r="F157" i="1"/>
  <c r="F158" i="1"/>
  <c r="F159" i="1"/>
  <c r="F160" i="1"/>
  <c r="F161" i="1"/>
  <c r="F162" i="1"/>
  <c r="F163" i="1"/>
  <c r="F164" i="1"/>
  <c r="F165" i="1"/>
  <c r="F166" i="1"/>
  <c r="F167" i="1"/>
  <c r="F168" i="1"/>
  <c r="F169" i="1"/>
  <c r="T7" i="1"/>
  <c r="T8" i="1"/>
  <c r="T9" i="1"/>
  <c r="T10" i="1"/>
  <c r="T11" i="1"/>
  <c r="T1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2" i="1"/>
  <c r="T73" i="1"/>
  <c r="T74" i="1"/>
  <c r="T75" i="1"/>
  <c r="T76" i="1"/>
  <c r="T77" i="1"/>
  <c r="T78" i="1"/>
  <c r="T79" i="1"/>
  <c r="T82" i="1"/>
  <c r="T83" i="1"/>
  <c r="T84" i="1"/>
  <c r="T85" i="1"/>
  <c r="T86" i="1"/>
  <c r="T87" i="1"/>
  <c r="T88" i="1"/>
  <c r="T89" i="1"/>
  <c r="T90" i="1"/>
  <c r="T91" i="1"/>
  <c r="T92" i="1"/>
  <c r="T93" i="1"/>
  <c r="T94" i="1"/>
  <c r="T95" i="1"/>
  <c r="T96" i="1"/>
  <c r="T97" i="1"/>
  <c r="T98" i="1"/>
  <c r="T99" i="1"/>
  <c r="T100" i="1"/>
  <c r="T101" i="1"/>
  <c r="T102" i="1"/>
  <c r="T103" i="1"/>
  <c r="T104" i="1"/>
  <c r="T105" i="1"/>
  <c r="T107" i="1"/>
  <c r="T108" i="1"/>
  <c r="T116" i="1"/>
  <c r="T117" i="1"/>
  <c r="T118" i="1"/>
  <c r="T120" i="1"/>
  <c r="T148" i="1"/>
  <c r="T149" i="1"/>
  <c r="T150" i="1"/>
  <c r="T151" i="1"/>
  <c r="T152" i="1"/>
  <c r="T153" i="1"/>
  <c r="T154" i="1"/>
  <c r="T155" i="1"/>
  <c r="T156" i="1"/>
  <c r="T157" i="1"/>
  <c r="T158" i="1"/>
  <c r="T159" i="1"/>
  <c r="T160" i="1"/>
  <c r="T161" i="1"/>
  <c r="T162" i="1"/>
  <c r="T163" i="1"/>
  <c r="T164" i="1"/>
  <c r="T165" i="1"/>
  <c r="T166" i="1"/>
  <c r="T167" i="1"/>
  <c r="T168" i="1"/>
  <c r="T169" i="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2" i="1"/>
  <c r="R83" i="1"/>
  <c r="R84" i="1"/>
  <c r="R85" i="1"/>
  <c r="R86" i="1"/>
  <c r="R87" i="1"/>
  <c r="R88" i="1"/>
  <c r="R89" i="1"/>
  <c r="R90" i="1"/>
  <c r="R91" i="1"/>
  <c r="R92" i="1"/>
  <c r="R93" i="1"/>
  <c r="R94" i="1"/>
  <c r="R95" i="1"/>
  <c r="R96" i="1"/>
  <c r="R97" i="1"/>
  <c r="R98" i="1"/>
  <c r="R99" i="1"/>
  <c r="R100" i="1"/>
  <c r="R101" i="1"/>
  <c r="R102" i="1"/>
  <c r="R103" i="1"/>
  <c r="R104" i="1"/>
  <c r="R105" i="1"/>
  <c r="R107" i="1"/>
  <c r="R108" i="1"/>
  <c r="R109" i="1"/>
  <c r="R110" i="1"/>
  <c r="R111" i="1"/>
  <c r="R112" i="1"/>
  <c r="R113" i="1"/>
  <c r="R116" i="1"/>
  <c r="R117" i="1"/>
  <c r="R118" i="1"/>
  <c r="R120" i="1"/>
  <c r="R121" i="1"/>
  <c r="R122" i="1"/>
  <c r="R123" i="1"/>
  <c r="R124" i="1"/>
  <c r="R125" i="1"/>
  <c r="R126" i="1"/>
  <c r="R127" i="1"/>
  <c r="R128" i="1"/>
  <c r="R129" i="1"/>
  <c r="R130" i="1"/>
  <c r="R131" i="1"/>
  <c r="R132" i="1"/>
  <c r="R133" i="1"/>
  <c r="R134" i="1"/>
  <c r="R135" i="1"/>
  <c r="R136" i="1"/>
  <c r="R137" i="1"/>
  <c r="R138" i="1"/>
  <c r="R139" i="1"/>
  <c r="R140" i="1"/>
  <c r="R141" i="1"/>
  <c r="R142" i="1"/>
  <c r="R143" i="1"/>
  <c r="R144" i="1"/>
  <c r="R145" i="1"/>
  <c r="R146" i="1"/>
  <c r="R147" i="1"/>
  <c r="R148" i="1"/>
  <c r="R149" i="1"/>
  <c r="R150" i="1"/>
  <c r="R151" i="1"/>
  <c r="R152" i="1"/>
  <c r="R153" i="1"/>
  <c r="R154" i="1"/>
  <c r="R155" i="1"/>
  <c r="R156" i="1"/>
  <c r="R157" i="1"/>
  <c r="R158" i="1"/>
  <c r="R159" i="1"/>
  <c r="R160" i="1"/>
  <c r="R161" i="1"/>
  <c r="R162" i="1"/>
  <c r="R163" i="1"/>
  <c r="R164" i="1"/>
  <c r="R165" i="1"/>
  <c r="R166" i="1"/>
  <c r="R167" i="1"/>
  <c r="R168" i="1"/>
  <c r="R169" i="1"/>
  <c r="R170" i="1"/>
  <c r="R171" i="1"/>
  <c r="P7" i="1"/>
  <c r="P8" i="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2" i="1"/>
  <c r="P83" i="1"/>
  <c r="P84" i="1"/>
  <c r="P85" i="1"/>
  <c r="P86" i="1"/>
  <c r="P87" i="1"/>
  <c r="P88" i="1"/>
  <c r="P89" i="1"/>
  <c r="P90" i="1"/>
  <c r="P91" i="1"/>
  <c r="P92" i="1"/>
  <c r="P93" i="1"/>
  <c r="P94" i="1"/>
  <c r="P95" i="1"/>
  <c r="P96" i="1"/>
  <c r="P97" i="1"/>
  <c r="P98" i="1"/>
  <c r="P99" i="1"/>
  <c r="P100" i="1"/>
  <c r="P101" i="1"/>
  <c r="P102" i="1"/>
  <c r="P103" i="1"/>
  <c r="P104" i="1"/>
  <c r="P105" i="1"/>
  <c r="P107" i="1"/>
  <c r="P108" i="1"/>
  <c r="P109" i="1"/>
  <c r="P110" i="1"/>
  <c r="P111" i="1"/>
  <c r="P112" i="1"/>
  <c r="P113" i="1"/>
  <c r="P116" i="1"/>
  <c r="P117" i="1"/>
  <c r="P118"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2" i="1"/>
  <c r="N83" i="1"/>
  <c r="N84" i="1"/>
  <c r="N85" i="1"/>
  <c r="N86" i="1"/>
  <c r="N87" i="1"/>
  <c r="N88" i="1"/>
  <c r="N89" i="1"/>
  <c r="N90" i="1"/>
  <c r="N91" i="1"/>
  <c r="N92" i="1"/>
  <c r="N93" i="1"/>
  <c r="N94" i="1"/>
  <c r="N95" i="1"/>
  <c r="N96" i="1"/>
  <c r="N97" i="1"/>
  <c r="N98" i="1"/>
  <c r="N99" i="1"/>
  <c r="N100" i="1"/>
  <c r="N101" i="1"/>
  <c r="N102" i="1"/>
  <c r="N103" i="1"/>
  <c r="N104" i="1"/>
  <c r="N105" i="1"/>
  <c r="N107" i="1"/>
  <c r="N108" i="1"/>
  <c r="N109" i="1"/>
  <c r="N110" i="1"/>
  <c r="N111" i="1"/>
  <c r="N112" i="1"/>
  <c r="N113" i="1"/>
  <c r="N116" i="1"/>
  <c r="N117" i="1"/>
  <c r="N118"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5" i="1"/>
  <c r="N156" i="1"/>
  <c r="N157" i="1"/>
  <c r="N158" i="1"/>
  <c r="N159" i="1"/>
  <c r="N160" i="1"/>
  <c r="N161" i="1"/>
  <c r="N162" i="1"/>
  <c r="N163" i="1"/>
  <c r="N164" i="1"/>
  <c r="N165" i="1"/>
  <c r="N166" i="1"/>
  <c r="N167" i="1"/>
  <c r="N168" i="1"/>
  <c r="N169" i="1"/>
  <c r="N170" i="1"/>
  <c r="N171"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2" i="1"/>
  <c r="L83" i="1"/>
  <c r="L84" i="1"/>
  <c r="L85" i="1"/>
  <c r="L86" i="1"/>
  <c r="L87" i="1"/>
  <c r="L88" i="1"/>
  <c r="L89" i="1"/>
  <c r="L90" i="1"/>
  <c r="L91" i="1"/>
  <c r="L92" i="1"/>
  <c r="L93" i="1"/>
  <c r="L94" i="1"/>
  <c r="L95" i="1"/>
  <c r="L96" i="1"/>
  <c r="L97" i="1"/>
  <c r="L98" i="1"/>
  <c r="L99" i="1"/>
  <c r="L100" i="1"/>
  <c r="L101" i="1"/>
  <c r="L102" i="1"/>
  <c r="L103" i="1"/>
  <c r="L104" i="1"/>
  <c r="L105" i="1"/>
  <c r="L107" i="1"/>
  <c r="L108" i="1"/>
  <c r="L109" i="1"/>
  <c r="L110" i="1"/>
  <c r="L111" i="1"/>
  <c r="L112" i="1"/>
  <c r="L113" i="1"/>
  <c r="L116" i="1"/>
  <c r="L117" i="1"/>
  <c r="L118"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1" i="1"/>
  <c r="J14" i="1"/>
  <c r="J15" i="1"/>
  <c r="J16" i="1"/>
  <c r="J17" i="1"/>
  <c r="J18" i="1"/>
  <c r="J19" i="1"/>
  <c r="J20" i="1"/>
  <c r="J21" i="1"/>
  <c r="J22" i="1"/>
  <c r="J23" i="1"/>
  <c r="J24" i="1"/>
  <c r="J37" i="1"/>
  <c r="J38" i="1"/>
  <c r="J39" i="1"/>
  <c r="J46" i="1"/>
  <c r="J47" i="1"/>
  <c r="J48" i="1"/>
  <c r="J49" i="1"/>
  <c r="J50" i="1"/>
  <c r="J71" i="1"/>
  <c r="J72" i="1"/>
  <c r="J73" i="1"/>
  <c r="J74" i="1"/>
  <c r="J77" i="1"/>
  <c r="J78" i="1"/>
  <c r="J79" i="1"/>
  <c r="J82" i="1"/>
  <c r="J83" i="1"/>
  <c r="J84" i="1"/>
  <c r="J85" i="1"/>
  <c r="J86" i="1"/>
  <c r="J87" i="1"/>
  <c r="J88" i="1"/>
  <c r="J89" i="1"/>
  <c r="J90" i="1"/>
  <c r="J109" i="1"/>
  <c r="J110" i="1"/>
  <c r="J111" i="1"/>
  <c r="J112"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8" i="1"/>
  <c r="J149" i="1"/>
  <c r="J150" i="1"/>
  <c r="J151" i="1"/>
  <c r="J152" i="1"/>
  <c r="J153" i="1"/>
  <c r="J154" i="1"/>
  <c r="J155" i="1"/>
  <c r="J156" i="1"/>
  <c r="J157" i="1"/>
  <c r="J158" i="1"/>
  <c r="J159" i="1"/>
  <c r="J160" i="1"/>
  <c r="J161" i="1"/>
  <c r="J162" i="1"/>
  <c r="J163" i="1"/>
  <c r="F7" i="1"/>
  <c r="F8" i="1"/>
  <c r="F9" i="1"/>
  <c r="F10" i="1"/>
  <c r="F11" i="1"/>
  <c r="F12"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2" i="1"/>
  <c r="F83" i="1"/>
  <c r="F84" i="1"/>
  <c r="F85" i="1"/>
  <c r="F86" i="1"/>
  <c r="F87" i="1"/>
  <c r="F88" i="1"/>
  <c r="F89" i="1"/>
  <c r="F90" i="1"/>
  <c r="F91" i="1"/>
  <c r="F92" i="1"/>
  <c r="F93" i="1"/>
  <c r="F94" i="1"/>
  <c r="F95" i="1"/>
  <c r="F96" i="1"/>
  <c r="F97" i="1"/>
  <c r="F98" i="1"/>
  <c r="F99" i="1"/>
  <c r="F100" i="1"/>
  <c r="F101" i="1"/>
  <c r="F102" i="1"/>
  <c r="F103" i="1"/>
  <c r="F104" i="1"/>
  <c r="F105" i="1"/>
  <c r="F107" i="1"/>
  <c r="F108" i="1"/>
  <c r="F113" i="1"/>
  <c r="E176" i="1" s="1"/>
  <c r="E192" i="1" s="1"/>
  <c r="F114" i="1"/>
  <c r="F115" i="1"/>
  <c r="F116" i="1"/>
  <c r="F117" i="1"/>
  <c r="F118" i="1"/>
  <c r="F119" i="1"/>
  <c r="F120" i="1"/>
  <c r="F6" i="1"/>
  <c r="M175" i="1" l="1"/>
  <c r="M191" i="1" s="1"/>
  <c r="O175" i="1"/>
  <c r="O191" i="1" s="1"/>
  <c r="Q175" i="1"/>
  <c r="Q191" i="1" s="1"/>
  <c r="K174" i="1"/>
  <c r="K190" i="1" s="1"/>
  <c r="S175" i="1"/>
  <c r="S191" i="1" s="1"/>
  <c r="O174" i="1"/>
  <c r="O190" i="1" s="1"/>
  <c r="S174" i="1"/>
  <c r="S190" i="1" s="1"/>
  <c r="E174" i="1"/>
  <c r="E190" i="1" s="1"/>
  <c r="I175" i="1"/>
  <c r="I191" i="1" s="1"/>
  <c r="K175" i="1"/>
  <c r="K191" i="1" s="1"/>
  <c r="I176" i="1"/>
  <c r="I192" i="1" s="1"/>
  <c r="I174" i="1"/>
  <c r="I190" i="1" s="1"/>
  <c r="Q174" i="1"/>
  <c r="Q190" i="1" s="1"/>
  <c r="M174" i="1"/>
  <c r="M190" i="1" s="1"/>
  <c r="S176" i="1"/>
  <c r="S192" i="1" s="1"/>
  <c r="Q176" i="1"/>
  <c r="Q192" i="1" s="1"/>
  <c r="O176" i="1"/>
  <c r="O192" i="1" s="1"/>
  <c r="K176" i="1"/>
  <c r="K192" i="1" s="1"/>
  <c r="M176" i="1"/>
  <c r="M192" i="1" s="1"/>
  <c r="E175" i="1"/>
  <c r="E191" i="1" s="1"/>
  <c r="E193" i="1" l="1"/>
  <c r="I177" i="1"/>
  <c r="F12" i="5" s="1"/>
  <c r="S177" i="1"/>
  <c r="F22" i="5" s="1"/>
  <c r="D21" i="5" s="1"/>
  <c r="O177" i="1"/>
  <c r="F18" i="5" s="1"/>
  <c r="D17" i="5" s="1"/>
  <c r="K177" i="1"/>
  <c r="F14" i="5" s="1"/>
  <c r="M177" i="1"/>
  <c r="F16" i="5" s="1"/>
  <c r="E177" i="1"/>
  <c r="S193" i="1"/>
  <c r="Q193" i="1"/>
  <c r="I197" i="1"/>
  <c r="I199" i="1"/>
  <c r="I193" i="1"/>
  <c r="I198" i="1"/>
  <c r="M193" i="1"/>
  <c r="K193" i="1"/>
  <c r="O193" i="1"/>
  <c r="Q177" i="1"/>
  <c r="F20" i="5" s="1"/>
  <c r="D19" i="5" s="1"/>
  <c r="F9" i="5" l="1"/>
  <c r="I200" i="1"/>
</calcChain>
</file>

<file path=xl/comments1.xml><?xml version="1.0" encoding="utf-8"?>
<comments xmlns="http://schemas.openxmlformats.org/spreadsheetml/2006/main">
  <authors>
    <author>作成者</author>
  </authors>
  <commentList>
    <comment ref="D3" authorId="0" shapeId="0">
      <text>
        <r>
          <rPr>
            <b/>
            <sz val="14"/>
            <color indexed="81"/>
            <rFont val="MS P ゴシック"/>
            <family val="3"/>
            <charset val="128"/>
          </rPr>
          <t>黄色のセルを入力すること。</t>
        </r>
      </text>
    </comment>
  </commentList>
</comments>
</file>

<file path=xl/sharedStrings.xml><?xml version="1.0" encoding="utf-8"?>
<sst xmlns="http://schemas.openxmlformats.org/spreadsheetml/2006/main" count="607" uniqueCount="330">
  <si>
    <t>22</t>
  </si>
  <si>
    <t>23</t>
  </si>
  <si>
    <t>21</t>
    <phoneticPr fontId="5"/>
  </si>
  <si>
    <t>28</t>
  </si>
  <si>
    <t>還付充当通知書</t>
  </si>
  <si>
    <t>41</t>
  </si>
  <si>
    <t>42</t>
  </si>
  <si>
    <t>109</t>
  </si>
  <si>
    <t>110</t>
  </si>
  <si>
    <t>111</t>
  </si>
  <si>
    <t>112</t>
  </si>
  <si>
    <t>113</t>
  </si>
  <si>
    <t>114</t>
  </si>
  <si>
    <t>115</t>
  </si>
  <si>
    <t>令和８年度
見積額</t>
    <rPh sb="0" eb="2">
      <t>レイワ</t>
    </rPh>
    <rPh sb="3" eb="5">
      <t>ネンド</t>
    </rPh>
    <rPh sb="6" eb="8">
      <t>ミツモリ</t>
    </rPh>
    <rPh sb="8" eb="9">
      <t>ガク</t>
    </rPh>
    <phoneticPr fontId="5"/>
  </si>
  <si>
    <t>令和９年度
予定数量</t>
    <rPh sb="0" eb="2">
      <t>レイワ</t>
    </rPh>
    <rPh sb="3" eb="5">
      <t>ネンド</t>
    </rPh>
    <rPh sb="6" eb="10">
      <t>ヨテイスウリョウ</t>
    </rPh>
    <phoneticPr fontId="5"/>
  </si>
  <si>
    <t>令和９年度
見積額</t>
    <rPh sb="0" eb="2">
      <t>レイワ</t>
    </rPh>
    <rPh sb="3" eb="5">
      <t>ネンド</t>
    </rPh>
    <rPh sb="6" eb="8">
      <t>ミツモリ</t>
    </rPh>
    <rPh sb="8" eb="9">
      <t>ガク</t>
    </rPh>
    <phoneticPr fontId="5"/>
  </si>
  <si>
    <t>令和１０年度
予定数量</t>
    <rPh sb="0" eb="2">
      <t>レイワ</t>
    </rPh>
    <rPh sb="4" eb="6">
      <t>ネンド</t>
    </rPh>
    <rPh sb="7" eb="11">
      <t>ヨテイスウリョウ</t>
    </rPh>
    <phoneticPr fontId="5"/>
  </si>
  <si>
    <t>令和１０年度
見積額</t>
    <rPh sb="0" eb="2">
      <t>レイワ</t>
    </rPh>
    <rPh sb="4" eb="6">
      <t>ネンド</t>
    </rPh>
    <rPh sb="7" eb="9">
      <t>ミツモリ</t>
    </rPh>
    <rPh sb="9" eb="10">
      <t>ガク</t>
    </rPh>
    <phoneticPr fontId="5"/>
  </si>
  <si>
    <t>令和１１年度
予定数量</t>
    <rPh sb="0" eb="2">
      <t>レイワ</t>
    </rPh>
    <rPh sb="4" eb="6">
      <t>ネンド</t>
    </rPh>
    <rPh sb="7" eb="11">
      <t>ヨテイスウリョウ</t>
    </rPh>
    <phoneticPr fontId="5"/>
  </si>
  <si>
    <t>令和１１年度
見積額</t>
    <rPh sb="0" eb="2">
      <t>レイワ</t>
    </rPh>
    <rPh sb="4" eb="6">
      <t>ネンド</t>
    </rPh>
    <rPh sb="7" eb="9">
      <t>ミツモリ</t>
    </rPh>
    <rPh sb="9" eb="10">
      <t>ガク</t>
    </rPh>
    <phoneticPr fontId="5"/>
  </si>
  <si>
    <t>令和１２年度
見積額</t>
    <rPh sb="0" eb="2">
      <t>レイワ</t>
    </rPh>
    <rPh sb="4" eb="6">
      <t>ネンド</t>
    </rPh>
    <rPh sb="7" eb="9">
      <t>ミツモリ</t>
    </rPh>
    <rPh sb="9" eb="10">
      <t>ガク</t>
    </rPh>
    <phoneticPr fontId="5"/>
  </si>
  <si>
    <t>令和９年度</t>
    <rPh sb="0" eb="2">
      <t>レイワ</t>
    </rPh>
    <rPh sb="3" eb="5">
      <t>ネンド</t>
    </rPh>
    <phoneticPr fontId="2"/>
  </si>
  <si>
    <t>令和１０年度</t>
    <rPh sb="0" eb="2">
      <t>レイワ</t>
    </rPh>
    <rPh sb="4" eb="6">
      <t>ネンド</t>
    </rPh>
    <phoneticPr fontId="2"/>
  </si>
  <si>
    <t>令和１１年度</t>
    <rPh sb="0" eb="2">
      <t>レイワ</t>
    </rPh>
    <rPh sb="4" eb="6">
      <t>ネンド</t>
    </rPh>
    <phoneticPr fontId="2"/>
  </si>
  <si>
    <t>令和１２年度</t>
    <rPh sb="0" eb="2">
      <t>レイワ</t>
    </rPh>
    <rPh sb="4" eb="6">
      <t>ネンド</t>
    </rPh>
    <phoneticPr fontId="2"/>
  </si>
  <si>
    <t>（注）１　金額欄アラビア数字の記入に当たっては、頭数字の前に￥の字を記入すること。</t>
    <rPh sb="1" eb="2">
      <t>チュウ</t>
    </rPh>
    <rPh sb="5" eb="8">
      <t>キンガクラン</t>
    </rPh>
    <rPh sb="12" eb="14">
      <t>スウジ</t>
    </rPh>
    <rPh sb="15" eb="17">
      <t>キニュウ</t>
    </rPh>
    <rPh sb="18" eb="19">
      <t>ア</t>
    </rPh>
    <rPh sb="24" eb="25">
      <t>アタマ</t>
    </rPh>
    <rPh sb="25" eb="27">
      <t>スウジ</t>
    </rPh>
    <rPh sb="28" eb="29">
      <t>マエ</t>
    </rPh>
    <rPh sb="32" eb="33">
      <t>ジ</t>
    </rPh>
    <rPh sb="34" eb="36">
      <t>キニュウ</t>
    </rPh>
    <phoneticPr fontId="2"/>
  </si>
  <si>
    <t>番号</t>
    <rPh sb="0" eb="2">
      <t>バンゴウ</t>
    </rPh>
    <phoneticPr fontId="2"/>
  </si>
  <si>
    <t>2</t>
  </si>
  <si>
    <t>4</t>
  </si>
  <si>
    <t>5</t>
  </si>
  <si>
    <t>7</t>
  </si>
  <si>
    <t>9</t>
  </si>
  <si>
    <t>10</t>
  </si>
  <si>
    <t>11</t>
  </si>
  <si>
    <t>12</t>
  </si>
  <si>
    <t>13</t>
  </si>
  <si>
    <t>14</t>
  </si>
  <si>
    <t>15</t>
  </si>
  <si>
    <t>16</t>
  </si>
  <si>
    <t>17</t>
  </si>
  <si>
    <t>18</t>
  </si>
  <si>
    <t>24</t>
  </si>
  <si>
    <t>26</t>
  </si>
  <si>
    <t>27</t>
  </si>
  <si>
    <t>29</t>
  </si>
  <si>
    <t>30</t>
  </si>
  <si>
    <t>31</t>
  </si>
  <si>
    <t>32</t>
  </si>
  <si>
    <t>40</t>
  </si>
  <si>
    <t>43</t>
  </si>
  <si>
    <t>44</t>
  </si>
  <si>
    <t>58</t>
  </si>
  <si>
    <t>59</t>
  </si>
  <si>
    <t>60</t>
  </si>
  <si>
    <t>61</t>
  </si>
  <si>
    <t>62</t>
  </si>
  <si>
    <t>63</t>
  </si>
  <si>
    <t>64</t>
  </si>
  <si>
    <t>65</t>
  </si>
  <si>
    <t>78</t>
  </si>
  <si>
    <t>79</t>
  </si>
  <si>
    <t>80</t>
  </si>
  <si>
    <t>81</t>
  </si>
  <si>
    <t>82</t>
  </si>
  <si>
    <t>83</t>
  </si>
  <si>
    <t>84</t>
  </si>
  <si>
    <t>86</t>
  </si>
  <si>
    <t>87</t>
  </si>
  <si>
    <t>91</t>
  </si>
  <si>
    <t>92</t>
  </si>
  <si>
    <t>93</t>
  </si>
  <si>
    <t>94</t>
  </si>
  <si>
    <t>116</t>
  </si>
  <si>
    <t>〇　各年度合計額</t>
    <rPh sb="2" eb="5">
      <t>カクネンド</t>
    </rPh>
    <rPh sb="5" eb="7">
      <t>ゴウケイ</t>
    </rPh>
    <rPh sb="7" eb="8">
      <t>ガク</t>
    </rPh>
    <phoneticPr fontId="2"/>
  </si>
  <si>
    <t>月数</t>
    <rPh sb="0" eb="2">
      <t>ツキスウ</t>
    </rPh>
    <phoneticPr fontId="2"/>
  </si>
  <si>
    <t>月額単価</t>
    <rPh sb="0" eb="4">
      <t>ゲツガクタンカ</t>
    </rPh>
    <phoneticPr fontId="2"/>
  </si>
  <si>
    <t>合計金額</t>
    <rPh sb="0" eb="4">
      <t>ゴウケイキンガク</t>
    </rPh>
    <phoneticPr fontId="2"/>
  </si>
  <si>
    <t>合計金額</t>
    <rPh sb="0" eb="4">
      <t>ゴウケイキンガク</t>
    </rPh>
    <phoneticPr fontId="5"/>
  </si>
  <si>
    <t>①　運用経費　＋　②　導入経費　</t>
    <rPh sb="2" eb="6">
      <t>ウンヨウケイヒ</t>
    </rPh>
    <rPh sb="11" eb="15">
      <t>ドウニュウケイヒ</t>
    </rPh>
    <phoneticPr fontId="2"/>
  </si>
  <si>
    <t>ア　各年度ごと合計金額</t>
    <rPh sb="2" eb="5">
      <t>カクネンド</t>
    </rPh>
    <rPh sb="7" eb="11">
      <t>ゴウケイキンガク</t>
    </rPh>
    <phoneticPr fontId="2"/>
  </si>
  <si>
    <t>イ　５年間の総合計金額</t>
    <rPh sb="3" eb="5">
      <t>ネンカン</t>
    </rPh>
    <rPh sb="6" eb="7">
      <t>ソウ</t>
    </rPh>
    <rPh sb="7" eb="11">
      <t>ゴウケイキンガク</t>
    </rPh>
    <phoneticPr fontId="2"/>
  </si>
  <si>
    <t>（円）</t>
    <rPh sb="1" eb="2">
      <t>エン</t>
    </rPh>
    <phoneticPr fontId="2"/>
  </si>
  <si>
    <t xml:space="preserve">          4  委任状による代理人が入札をする場合は、上記入札者の表示は次のとおりとすること。</t>
    <phoneticPr fontId="2"/>
  </si>
  <si>
    <t xml:space="preserve">              住所（所在地）　　○○市○○町○○</t>
    <phoneticPr fontId="2"/>
  </si>
  <si>
    <t xml:space="preserve">              商号又は名称　　　○○株式会社○○支店</t>
    <phoneticPr fontId="2"/>
  </si>
  <si>
    <t xml:space="preserve">              代表者氏名　　　　支店長　○○　○○</t>
    <rPh sb="14" eb="17">
      <t>ダイヒョウシャ</t>
    </rPh>
    <rPh sb="17" eb="19">
      <t>シメイ</t>
    </rPh>
    <phoneticPr fontId="2"/>
  </si>
  <si>
    <t xml:space="preserve">              代理人氏名　　　　○○　○○</t>
    <rPh sb="14" eb="17">
      <t>ダイリニン</t>
    </rPh>
    <rPh sb="17" eb="19">
      <t>シメイ</t>
    </rPh>
    <phoneticPr fontId="2"/>
  </si>
  <si>
    <t>責任者（部署名・氏名）</t>
    <rPh sb="0" eb="3">
      <t>セキニンシャ</t>
    </rPh>
    <rPh sb="4" eb="6">
      <t>ブショ</t>
    </rPh>
    <rPh sb="6" eb="7">
      <t>メイ</t>
    </rPh>
    <rPh sb="8" eb="10">
      <t>シメイ</t>
    </rPh>
    <phoneticPr fontId="2"/>
  </si>
  <si>
    <t>担当者（部署名・氏名）</t>
    <rPh sb="0" eb="3">
      <t>タントウシャ</t>
    </rPh>
    <rPh sb="4" eb="6">
      <t>ブショ</t>
    </rPh>
    <rPh sb="6" eb="7">
      <t>メイ</t>
    </rPh>
    <rPh sb="8" eb="10">
      <t>シメイ</t>
    </rPh>
    <phoneticPr fontId="2"/>
  </si>
  <si>
    <t>連絡先</t>
    <rPh sb="0" eb="2">
      <t>レンラク</t>
    </rPh>
    <rPh sb="2" eb="3">
      <t>サキ</t>
    </rPh>
    <phoneticPr fontId="2"/>
  </si>
  <si>
    <t>　　　　相当する金額を記入すること。</t>
    <rPh sb="4" eb="6">
      <t>ソウトウ</t>
    </rPh>
    <rPh sb="8" eb="10">
      <t>キンガク</t>
    </rPh>
    <rPh sb="11" eb="13">
      <t>キニュウ</t>
    </rPh>
    <phoneticPr fontId="2"/>
  </si>
  <si>
    <t>　　　２　消費税及び地方消費税に係る課税事業者であるか免税事業者であるかを問わず、契約希望金額の１１０分の１００に</t>
    <rPh sb="5" eb="8">
      <t>ショウヒゼイ</t>
    </rPh>
    <rPh sb="8" eb="9">
      <t>オヨ</t>
    </rPh>
    <rPh sb="10" eb="15">
      <t>チホウショウヒゼイ</t>
    </rPh>
    <rPh sb="16" eb="17">
      <t>カカ</t>
    </rPh>
    <rPh sb="18" eb="23">
      <t>カゼイジギョウシャ</t>
    </rPh>
    <rPh sb="27" eb="32">
      <t>メンゼイジギョウシャ</t>
    </rPh>
    <rPh sb="37" eb="38">
      <t>ト</t>
    </rPh>
    <rPh sb="41" eb="47">
      <t>ケイヤクキボウキンガク</t>
    </rPh>
    <rPh sb="51" eb="52">
      <t>ブン</t>
    </rPh>
    <phoneticPr fontId="2"/>
  </si>
  <si>
    <t>　　　３　令和４年１月１日から、行政手続に係る押印等の見直しに伴い、押印に代えて責任者等の氏名及び連絡先の記載を</t>
    <rPh sb="5" eb="7">
      <t>レイワ</t>
    </rPh>
    <rPh sb="8" eb="9">
      <t>ネン</t>
    </rPh>
    <rPh sb="10" eb="11">
      <t>ガツ</t>
    </rPh>
    <rPh sb="12" eb="13">
      <t>ニチ</t>
    </rPh>
    <rPh sb="16" eb="20">
      <t>ギョウセイテツヅ</t>
    </rPh>
    <rPh sb="21" eb="22">
      <t>カカ</t>
    </rPh>
    <rPh sb="23" eb="26">
      <t>オウイントウ</t>
    </rPh>
    <rPh sb="27" eb="29">
      <t>ミナオ</t>
    </rPh>
    <rPh sb="31" eb="32">
      <t>トモナ</t>
    </rPh>
    <phoneticPr fontId="2"/>
  </si>
  <si>
    <t>　　　　可とします。押印のない入札書を提出する場合は、入札書の余白に、責任者（事務を担当する部門の長）の氏名及び</t>
    <rPh sb="4" eb="5">
      <t>カ</t>
    </rPh>
    <rPh sb="10" eb="12">
      <t>オウイン</t>
    </rPh>
    <rPh sb="15" eb="18">
      <t>ニュウサツショ</t>
    </rPh>
    <rPh sb="27" eb="30">
      <t>ニュウサツショ</t>
    </rPh>
    <phoneticPr fontId="2"/>
  </si>
  <si>
    <t>　　　　担当者の氏名をフルネームで記載し、更に連絡先として電話番号（固定電話。設置していない場合は携帯電話）を</t>
    <phoneticPr fontId="2"/>
  </si>
  <si>
    <t>　　　　記載してください。なお、押印がなく、上記の記載がない場合は、無効となります。</t>
    <rPh sb="16" eb="18">
      <t>オウイン</t>
    </rPh>
    <rPh sb="22" eb="24">
      <t>ジョウキ</t>
    </rPh>
    <rPh sb="25" eb="27">
      <t>キサイ</t>
    </rPh>
    <rPh sb="30" eb="32">
      <t>バアイ</t>
    </rPh>
    <rPh sb="34" eb="36">
      <t>ムコウ</t>
    </rPh>
    <phoneticPr fontId="2"/>
  </si>
  <si>
    <t>令和１３年度</t>
    <rPh sb="0" eb="2">
      <t>レイワ</t>
    </rPh>
    <rPh sb="4" eb="6">
      <t>ネンド</t>
    </rPh>
    <phoneticPr fontId="2"/>
  </si>
  <si>
    <t>運用経費</t>
    <rPh sb="0" eb="2">
      <t>ウンヨウ</t>
    </rPh>
    <rPh sb="2" eb="4">
      <t>ケイヒ</t>
    </rPh>
    <phoneticPr fontId="5"/>
  </si>
  <si>
    <t>導入経費</t>
    <rPh sb="0" eb="4">
      <t>ドウニュウケイヒ</t>
    </rPh>
    <phoneticPr fontId="5"/>
  </si>
  <si>
    <t>チラシ１</t>
  </si>
  <si>
    <t>給報総括表</t>
    <rPh sb="0" eb="1">
      <t>キュウ</t>
    </rPh>
    <rPh sb="1" eb="2">
      <t>ホウ</t>
    </rPh>
    <rPh sb="2" eb="4">
      <t>ソウカツ</t>
    </rPh>
    <rPh sb="4" eb="5">
      <t>ヒョウ</t>
    </rPh>
    <phoneticPr fontId="14"/>
  </si>
  <si>
    <t>チラシ２</t>
  </si>
  <si>
    <t>チラシ３</t>
  </si>
  <si>
    <t>市民税課返信用宛名シール</t>
  </si>
  <si>
    <t>送付（封入封緘）用封筒
　①表題記載なし分　長３</t>
    <phoneticPr fontId="5"/>
  </si>
  <si>
    <t>8</t>
    <phoneticPr fontId="2"/>
  </si>
  <si>
    <t>給報総括表（入力事務用）</t>
    <rPh sb="0" eb="1">
      <t>キュウ</t>
    </rPh>
    <rPh sb="1" eb="2">
      <t>ホウ</t>
    </rPh>
    <rPh sb="2" eb="4">
      <t>ソウカツ</t>
    </rPh>
    <rPh sb="4" eb="5">
      <t>ヒョウ</t>
    </rPh>
    <rPh sb="6" eb="8">
      <t>ニュウリョク</t>
    </rPh>
    <rPh sb="8" eb="10">
      <t>ジム</t>
    </rPh>
    <rPh sb="10" eb="11">
      <t>ヨウ</t>
    </rPh>
    <phoneticPr fontId="5"/>
  </si>
  <si>
    <t>住民税申告書</t>
    <rPh sb="0" eb="3">
      <t>ジュウミンゼイ</t>
    </rPh>
    <rPh sb="3" eb="6">
      <t>シンコクショ</t>
    </rPh>
    <phoneticPr fontId="5"/>
  </si>
  <si>
    <t>申告書の手引</t>
    <rPh sb="0" eb="3">
      <t>シンコクショ</t>
    </rPh>
    <rPh sb="4" eb="6">
      <t>テビ</t>
    </rPh>
    <phoneticPr fontId="2"/>
  </si>
  <si>
    <t>資料添付台紙</t>
    <rPh sb="0" eb="2">
      <t>シリョウ</t>
    </rPh>
    <rPh sb="2" eb="4">
      <t>テンプ</t>
    </rPh>
    <rPh sb="4" eb="6">
      <t>ダイシ</t>
    </rPh>
    <phoneticPr fontId="2"/>
  </si>
  <si>
    <t>収支内訳書（農業所得用）</t>
    <rPh sb="0" eb="2">
      <t>シュウシ</t>
    </rPh>
    <rPh sb="2" eb="5">
      <t>ウチワケショ</t>
    </rPh>
    <phoneticPr fontId="18"/>
  </si>
  <si>
    <t>収支内訳書（営業所得用）</t>
    <rPh sb="0" eb="2">
      <t>シュウシ</t>
    </rPh>
    <rPh sb="2" eb="5">
      <t>ウチワケショ</t>
    </rPh>
    <phoneticPr fontId="18"/>
  </si>
  <si>
    <t>収支内訳書（不動産所得用）</t>
    <rPh sb="0" eb="2">
      <t>シュウシ</t>
    </rPh>
    <rPh sb="2" eb="5">
      <t>ウチワケショ</t>
    </rPh>
    <phoneticPr fontId="18"/>
  </si>
  <si>
    <t>市民税課返信用封筒</t>
  </si>
  <si>
    <t>チラシ</t>
  </si>
  <si>
    <t>送付（封入封緘）用封筒
　②「市・県民税申告書在中」　長３</t>
    <phoneticPr fontId="5"/>
  </si>
  <si>
    <t>項目チェックリスト</t>
    <rPh sb="0" eb="2">
      <t>コウモク</t>
    </rPh>
    <phoneticPr fontId="14"/>
  </si>
  <si>
    <t>併合チェックリスト</t>
    <rPh sb="0" eb="2">
      <t>ヘイゴウ</t>
    </rPh>
    <phoneticPr fontId="14"/>
  </si>
  <si>
    <t>更正連絡票</t>
  </si>
  <si>
    <t>20</t>
    <phoneticPr fontId="5"/>
  </si>
  <si>
    <t>特別徴収税額決定通知書（特徴義務者用）</t>
    <rPh sb="0" eb="2">
      <t>トクベツ</t>
    </rPh>
    <rPh sb="2" eb="4">
      <t>チョウシュウ</t>
    </rPh>
    <rPh sb="4" eb="6">
      <t>ゼイガク</t>
    </rPh>
    <rPh sb="6" eb="8">
      <t>ケッテイ</t>
    </rPh>
    <rPh sb="8" eb="11">
      <t>ツウチショ</t>
    </rPh>
    <rPh sb="12" eb="13">
      <t>トク</t>
    </rPh>
    <rPh sb="13" eb="14">
      <t>シルシ</t>
    </rPh>
    <rPh sb="14" eb="18">
      <t>ギムシャヨウ</t>
    </rPh>
    <phoneticPr fontId="5"/>
  </si>
  <si>
    <t>特別徴収税額決定通知書（納税義務者用）</t>
    <phoneticPr fontId="2"/>
  </si>
  <si>
    <t>特徴納入書（一般分）</t>
    <phoneticPr fontId="2"/>
  </si>
  <si>
    <t>特徴納入書（納期特例分）</t>
    <phoneticPr fontId="2"/>
  </si>
  <si>
    <t>冊子</t>
    <rPh sb="0" eb="2">
      <t>サッシ</t>
    </rPh>
    <phoneticPr fontId="2"/>
  </si>
  <si>
    <t>特別徴収義務者異動届</t>
    <rPh sb="0" eb="2">
      <t>トクベツ</t>
    </rPh>
    <rPh sb="2" eb="4">
      <t>チョウシュウ</t>
    </rPh>
    <rPh sb="4" eb="7">
      <t>ギムシャ</t>
    </rPh>
    <rPh sb="7" eb="10">
      <t>イドウトドケ</t>
    </rPh>
    <phoneticPr fontId="2"/>
  </si>
  <si>
    <t>特別徴収の給与所得者異動届</t>
    <rPh sb="0" eb="2">
      <t>トクベツ</t>
    </rPh>
    <rPh sb="2" eb="4">
      <t>チョウシュウ</t>
    </rPh>
    <rPh sb="5" eb="7">
      <t>キュウヨ</t>
    </rPh>
    <rPh sb="7" eb="9">
      <t>ショトク</t>
    </rPh>
    <rPh sb="9" eb="10">
      <t>シャ</t>
    </rPh>
    <rPh sb="10" eb="13">
      <t>イドウトドケ</t>
    </rPh>
    <phoneticPr fontId="2"/>
  </si>
  <si>
    <t>普徴から特徴への変更届</t>
    <rPh sb="0" eb="2">
      <t>フチョウ</t>
    </rPh>
    <rPh sb="4" eb="6">
      <t>トクチョウ</t>
    </rPh>
    <rPh sb="8" eb="10">
      <t>ヘンコウ</t>
    </rPh>
    <rPh sb="10" eb="11">
      <t>トドケ</t>
    </rPh>
    <phoneticPr fontId="2"/>
  </si>
  <si>
    <t>県からの重要チラシ</t>
    <rPh sb="0" eb="1">
      <t>ケン</t>
    </rPh>
    <rPh sb="4" eb="6">
      <t>ジュウヨウ</t>
    </rPh>
    <phoneticPr fontId="2"/>
  </si>
  <si>
    <t>29</t>
    <phoneticPr fontId="2"/>
  </si>
  <si>
    <t>送付（封入封緘）用封筒　④「市・県民税通知書在中」角大特徴用</t>
    <phoneticPr fontId="2"/>
  </si>
  <si>
    <t>送付（封入封緘）用マチ付封筒　</t>
    <rPh sb="11" eb="12">
      <t>ツキ</t>
    </rPh>
    <rPh sb="12" eb="14">
      <t>フウトウ</t>
    </rPh>
    <phoneticPr fontId="2"/>
  </si>
  <si>
    <t>特別徴収税額変更通知書(特徴義務者用)</t>
    <rPh sb="0" eb="2">
      <t>トクベツ</t>
    </rPh>
    <rPh sb="2" eb="4">
      <t>チョウシュウ</t>
    </rPh>
    <rPh sb="4" eb="6">
      <t>ゼイガク</t>
    </rPh>
    <rPh sb="6" eb="8">
      <t>ヘンコウ</t>
    </rPh>
    <rPh sb="8" eb="11">
      <t>ツウチショ</t>
    </rPh>
    <rPh sb="12" eb="13">
      <t>トク</t>
    </rPh>
    <rPh sb="13" eb="14">
      <t>シルシ</t>
    </rPh>
    <rPh sb="14" eb="17">
      <t>ギムシャ</t>
    </rPh>
    <rPh sb="17" eb="18">
      <t>ヨウ</t>
    </rPh>
    <phoneticPr fontId="14"/>
  </si>
  <si>
    <t>特別徴収税額変更通知書(納税義務者用)</t>
  </si>
  <si>
    <t>特徴納入書(変更分)</t>
  </si>
  <si>
    <t>送付（封入封緘）用封筒
　④「市・県民税通知書在中」角大特徴用</t>
    <phoneticPr fontId="5"/>
  </si>
  <si>
    <t>34</t>
    <phoneticPr fontId="2"/>
  </si>
  <si>
    <t>市県民税　納税通知書</t>
    <rPh sb="0" eb="4">
      <t>シケンミンゼイ</t>
    </rPh>
    <rPh sb="5" eb="7">
      <t>ノウゼイ</t>
    </rPh>
    <rPh sb="7" eb="9">
      <t>ツウチ</t>
    </rPh>
    <rPh sb="9" eb="10">
      <t>ショ</t>
    </rPh>
    <phoneticPr fontId="5"/>
  </si>
  <si>
    <t>35</t>
    <phoneticPr fontId="2"/>
  </si>
  <si>
    <t>普徴納付書</t>
    <phoneticPr fontId="2"/>
  </si>
  <si>
    <t>36</t>
    <phoneticPr fontId="2"/>
  </si>
  <si>
    <t>チラシ（納付書貼り付け台紙）</t>
    <rPh sb="4" eb="6">
      <t>ノウフ</t>
    </rPh>
    <rPh sb="6" eb="7">
      <t>ショ</t>
    </rPh>
    <rPh sb="7" eb="8">
      <t>ハ</t>
    </rPh>
    <rPh sb="9" eb="10">
      <t>ツ</t>
    </rPh>
    <rPh sb="11" eb="13">
      <t>ダイシ</t>
    </rPh>
    <phoneticPr fontId="2"/>
  </si>
  <si>
    <t>39</t>
    <phoneticPr fontId="2"/>
  </si>
  <si>
    <t>送付（封入封緘）用封筒　③「市・県民税通知書在中」長３普徴用</t>
    <phoneticPr fontId="2"/>
  </si>
  <si>
    <t>37</t>
    <phoneticPr fontId="2"/>
  </si>
  <si>
    <t>口座振替依頼書</t>
    <rPh sb="0" eb="2">
      <t>コウザ</t>
    </rPh>
    <rPh sb="2" eb="4">
      <t>フリカエ</t>
    </rPh>
    <rPh sb="4" eb="6">
      <t>イライ</t>
    </rPh>
    <rPh sb="6" eb="7">
      <t>ショ</t>
    </rPh>
    <phoneticPr fontId="2"/>
  </si>
  <si>
    <t>市県民税　納税通知書（変更一般）</t>
    <rPh sb="0" eb="4">
      <t>シケンミンゼイ</t>
    </rPh>
    <rPh sb="5" eb="7">
      <t>ノウゼイ</t>
    </rPh>
    <rPh sb="7" eb="9">
      <t>ツウチ</t>
    </rPh>
    <rPh sb="9" eb="10">
      <t>ショ</t>
    </rPh>
    <rPh sb="11" eb="13">
      <t>ヘンコウ</t>
    </rPh>
    <rPh sb="13" eb="15">
      <t>イッパン</t>
    </rPh>
    <phoneticPr fontId="14"/>
  </si>
  <si>
    <t>普徴納付書（変更分）</t>
  </si>
  <si>
    <t>チラシ（納付書貼り付け台紙）</t>
    <rPh sb="4" eb="6">
      <t>ノウフ</t>
    </rPh>
    <rPh sb="6" eb="7">
      <t>ショ</t>
    </rPh>
    <rPh sb="7" eb="8">
      <t>ハ</t>
    </rPh>
    <rPh sb="9" eb="10">
      <t>ツ</t>
    </rPh>
    <rPh sb="11" eb="13">
      <t>ダイシ</t>
    </rPh>
    <phoneticPr fontId="14"/>
  </si>
  <si>
    <t>送付（封入封緘）用封筒
　③「市・県民税通知書在中」長３普徴用</t>
    <phoneticPr fontId="5"/>
  </si>
  <si>
    <t>口座振替依頼書（グループNo.11と共通）</t>
    <phoneticPr fontId="5"/>
  </si>
  <si>
    <t>53</t>
    <phoneticPr fontId="5"/>
  </si>
  <si>
    <t>扶養調査票</t>
    <rPh sb="0" eb="2">
      <t>フヨウ</t>
    </rPh>
    <rPh sb="2" eb="5">
      <t>チョウサヒョウ</t>
    </rPh>
    <phoneticPr fontId="5"/>
  </si>
  <si>
    <t>54</t>
    <phoneticPr fontId="5"/>
  </si>
  <si>
    <t>資料連絡箋（３１７条通知）（給報・年金分）</t>
    <rPh sb="0" eb="2">
      <t>シリョウ</t>
    </rPh>
    <rPh sb="2" eb="4">
      <t>レンラク</t>
    </rPh>
    <rPh sb="4" eb="5">
      <t>セン</t>
    </rPh>
    <rPh sb="9" eb="10">
      <t>ジョウ</t>
    </rPh>
    <rPh sb="10" eb="12">
      <t>ツウチ</t>
    </rPh>
    <rPh sb="14" eb="16">
      <t>キュウホウ</t>
    </rPh>
    <rPh sb="17" eb="19">
      <t>ネンキン</t>
    </rPh>
    <rPh sb="19" eb="20">
      <t>ブン</t>
    </rPh>
    <phoneticPr fontId="5"/>
  </si>
  <si>
    <t>55</t>
    <phoneticPr fontId="5"/>
  </si>
  <si>
    <t>資料連絡箋（３１７条通知）（申告書分）</t>
    <rPh sb="0" eb="2">
      <t>シリョウ</t>
    </rPh>
    <rPh sb="2" eb="4">
      <t>レンラク</t>
    </rPh>
    <rPh sb="4" eb="5">
      <t>セン</t>
    </rPh>
    <rPh sb="9" eb="10">
      <t>ジョウ</t>
    </rPh>
    <rPh sb="10" eb="12">
      <t>ツウチ</t>
    </rPh>
    <rPh sb="14" eb="17">
      <t>シンコクショ</t>
    </rPh>
    <rPh sb="17" eb="18">
      <t>ブン</t>
    </rPh>
    <phoneticPr fontId="5"/>
  </si>
  <si>
    <t>催告通知書</t>
    <rPh sb="0" eb="2">
      <t>サイコク</t>
    </rPh>
    <rPh sb="2" eb="5">
      <t>ツウチショ</t>
    </rPh>
    <phoneticPr fontId="14"/>
  </si>
  <si>
    <t>住民税申告書</t>
    <rPh sb="0" eb="3">
      <t>ジュウミンゼイ</t>
    </rPh>
    <rPh sb="3" eb="6">
      <t>シンコクショ</t>
    </rPh>
    <phoneticPr fontId="19"/>
  </si>
  <si>
    <t>申告書の手引</t>
    <rPh sb="0" eb="3">
      <t>シンコクショ</t>
    </rPh>
    <rPh sb="4" eb="6">
      <t>テビキ</t>
    </rPh>
    <phoneticPr fontId="19"/>
  </si>
  <si>
    <t>資料添付台紙</t>
    <rPh sb="0" eb="2">
      <t>シリョウ</t>
    </rPh>
    <rPh sb="2" eb="4">
      <t>テンプ</t>
    </rPh>
    <rPh sb="4" eb="6">
      <t>ダイシ</t>
    </rPh>
    <phoneticPr fontId="19"/>
  </si>
  <si>
    <t>最終催告通知書</t>
    <rPh sb="0" eb="2">
      <t>サイシュウ</t>
    </rPh>
    <rPh sb="2" eb="4">
      <t>サイコク</t>
    </rPh>
    <rPh sb="4" eb="7">
      <t>ツウチショ</t>
    </rPh>
    <phoneticPr fontId="14"/>
  </si>
  <si>
    <t>66</t>
    <phoneticPr fontId="2"/>
  </si>
  <si>
    <t>扶養親族（控除）確認書（個人宛）</t>
    <rPh sb="0" eb="2">
      <t>フヨウ</t>
    </rPh>
    <rPh sb="2" eb="4">
      <t>シンゾク</t>
    </rPh>
    <rPh sb="5" eb="7">
      <t>コウジョ</t>
    </rPh>
    <rPh sb="8" eb="11">
      <t>カクニンショ</t>
    </rPh>
    <rPh sb="12" eb="14">
      <t>コジン</t>
    </rPh>
    <rPh sb="14" eb="15">
      <t>アテ</t>
    </rPh>
    <phoneticPr fontId="5"/>
  </si>
  <si>
    <t>宛名あいさつ文</t>
    <rPh sb="0" eb="2">
      <t>アテナ</t>
    </rPh>
    <rPh sb="6" eb="7">
      <t>ブン</t>
    </rPh>
    <phoneticPr fontId="5"/>
  </si>
  <si>
    <t>67</t>
    <phoneticPr fontId="2"/>
  </si>
  <si>
    <t>市民税課返信用封筒</t>
    <phoneticPr fontId="2"/>
  </si>
  <si>
    <t>68</t>
    <phoneticPr fontId="2"/>
  </si>
  <si>
    <t>送付（封入封緘）用封筒　①表題記載なし分　長３</t>
  </si>
  <si>
    <t>73</t>
    <phoneticPr fontId="2"/>
  </si>
  <si>
    <t>扶養親族（控除）確認書（会社宛）　（市内分・市外分）</t>
    <rPh sb="0" eb="2">
      <t>フヨウ</t>
    </rPh>
    <rPh sb="2" eb="4">
      <t>シンゾク</t>
    </rPh>
    <rPh sb="5" eb="7">
      <t>コウジョ</t>
    </rPh>
    <rPh sb="8" eb="11">
      <t>カクニンショ</t>
    </rPh>
    <rPh sb="12" eb="14">
      <t>カイシャ</t>
    </rPh>
    <rPh sb="14" eb="15">
      <t>アテ</t>
    </rPh>
    <rPh sb="18" eb="20">
      <t>シナイ</t>
    </rPh>
    <rPh sb="20" eb="21">
      <t>ブン</t>
    </rPh>
    <phoneticPr fontId="5"/>
  </si>
  <si>
    <t>74</t>
    <phoneticPr fontId="2"/>
  </si>
  <si>
    <t>依頼文</t>
    <rPh sb="0" eb="2">
      <t>イライ</t>
    </rPh>
    <rPh sb="2" eb="3">
      <t>ブン</t>
    </rPh>
    <phoneticPr fontId="2"/>
  </si>
  <si>
    <t>75</t>
    <phoneticPr fontId="2"/>
  </si>
  <si>
    <t>76</t>
    <phoneticPr fontId="2"/>
  </si>
  <si>
    <t>77</t>
    <phoneticPr fontId="2"/>
  </si>
  <si>
    <t>申告書データ不整合リスト</t>
    <rPh sb="0" eb="3">
      <t>シンコクショ</t>
    </rPh>
    <rPh sb="6" eb="9">
      <t>フセイゴウ</t>
    </rPh>
    <phoneticPr fontId="5"/>
  </si>
  <si>
    <t>申告書（２０号様式）
（確定申告用、中間申告用）</t>
    <rPh sb="0" eb="3">
      <t>シンコクショ</t>
    </rPh>
    <rPh sb="6" eb="7">
      <t>ゴウ</t>
    </rPh>
    <rPh sb="7" eb="9">
      <t>ヨウシキ</t>
    </rPh>
    <rPh sb="12" eb="14">
      <t>カクテイ</t>
    </rPh>
    <rPh sb="14" eb="17">
      <t>シンコクヨウ</t>
    </rPh>
    <rPh sb="18" eb="20">
      <t>チュウカン</t>
    </rPh>
    <rPh sb="20" eb="23">
      <t>シンコクヨウ</t>
    </rPh>
    <phoneticPr fontId="14"/>
  </si>
  <si>
    <t>納付書（見込納付用）</t>
    <rPh sb="4" eb="6">
      <t>ミコ</t>
    </rPh>
    <rPh sb="6" eb="9">
      <t>ノウフヨウ</t>
    </rPh>
    <phoneticPr fontId="14"/>
  </si>
  <si>
    <t>グラシン窓封筒（角２，２種）</t>
  </si>
  <si>
    <t>申告書（２０号－３様式）
（予定申告用）</t>
  </si>
  <si>
    <t>申告書（２２号－３様式）</t>
  </si>
  <si>
    <t>申告書兼納付書</t>
    <rPh sb="0" eb="3">
      <t>シンコクショ</t>
    </rPh>
    <rPh sb="3" eb="4">
      <t>ケン</t>
    </rPh>
    <rPh sb="4" eb="6">
      <t>ノウフ</t>
    </rPh>
    <rPh sb="6" eb="7">
      <t>ショ</t>
    </rPh>
    <phoneticPr fontId="14"/>
  </si>
  <si>
    <t>申告案内書</t>
  </si>
  <si>
    <t>事業所等明細書（第44号様式別表１）</t>
    <rPh sb="0" eb="3">
      <t>ジギョウショ</t>
    </rPh>
    <rPh sb="3" eb="4">
      <t>トウ</t>
    </rPh>
    <rPh sb="4" eb="7">
      <t>メイサイショ</t>
    </rPh>
    <rPh sb="8" eb="9">
      <t>ダイ</t>
    </rPh>
    <rPh sb="11" eb="12">
      <t>ゴウ</t>
    </rPh>
    <rPh sb="12" eb="14">
      <t>ヨウシキ</t>
    </rPh>
    <rPh sb="14" eb="16">
      <t>ベッピョウ</t>
    </rPh>
    <phoneticPr fontId="19"/>
  </si>
  <si>
    <t>非課税明細書（第44号様式別表2）</t>
    <rPh sb="0" eb="3">
      <t>ヒカゼイ</t>
    </rPh>
    <rPh sb="3" eb="6">
      <t>メイサイショ</t>
    </rPh>
    <rPh sb="7" eb="8">
      <t>ダイ</t>
    </rPh>
    <rPh sb="10" eb="11">
      <t>ゴウ</t>
    </rPh>
    <rPh sb="11" eb="13">
      <t>ヨウシキ</t>
    </rPh>
    <rPh sb="13" eb="15">
      <t>ベッピョウ</t>
    </rPh>
    <phoneticPr fontId="19"/>
  </si>
  <si>
    <t>課税標準の特例明細書（第44号様式別表３）</t>
    <rPh sb="0" eb="2">
      <t>カゼイ</t>
    </rPh>
    <rPh sb="2" eb="4">
      <t>ヒョウジュン</t>
    </rPh>
    <rPh sb="5" eb="7">
      <t>トクレイ</t>
    </rPh>
    <rPh sb="7" eb="10">
      <t>メイサイショ</t>
    </rPh>
    <rPh sb="11" eb="12">
      <t>ダイ</t>
    </rPh>
    <rPh sb="14" eb="15">
      <t>ゴウ</t>
    </rPh>
    <rPh sb="15" eb="17">
      <t>ヨウシキ</t>
    </rPh>
    <rPh sb="17" eb="19">
      <t>ベッピョウ</t>
    </rPh>
    <phoneticPr fontId="19"/>
  </si>
  <si>
    <t>共用部分の計算書（第44号様式別表４）</t>
    <rPh sb="0" eb="2">
      <t>キョウヨウ</t>
    </rPh>
    <rPh sb="2" eb="4">
      <t>ブブン</t>
    </rPh>
    <rPh sb="5" eb="8">
      <t>ケイサンショ</t>
    </rPh>
    <rPh sb="9" eb="10">
      <t>ダイ</t>
    </rPh>
    <rPh sb="12" eb="13">
      <t>ゴウ</t>
    </rPh>
    <rPh sb="13" eb="15">
      <t>ヨウシキ</t>
    </rPh>
    <rPh sb="15" eb="17">
      <t>ベッピョウ</t>
    </rPh>
    <phoneticPr fontId="19"/>
  </si>
  <si>
    <t>非課税となる福利厚生施設の内訳とその床面積</t>
    <rPh sb="0" eb="3">
      <t>ヒカゼイ</t>
    </rPh>
    <rPh sb="6" eb="8">
      <t>フクリ</t>
    </rPh>
    <rPh sb="8" eb="10">
      <t>コウセイ</t>
    </rPh>
    <rPh sb="10" eb="12">
      <t>シセツ</t>
    </rPh>
    <rPh sb="13" eb="15">
      <t>ウチワケ</t>
    </rPh>
    <rPh sb="18" eb="21">
      <t>ユカメンセキ</t>
    </rPh>
    <phoneticPr fontId="19"/>
  </si>
  <si>
    <t>95</t>
    <phoneticPr fontId="2"/>
  </si>
  <si>
    <t>軽自動車税　納税通知書</t>
    <rPh sb="0" eb="4">
      <t>ケイジドウシャ</t>
    </rPh>
    <rPh sb="4" eb="5">
      <t>ゼイ</t>
    </rPh>
    <rPh sb="6" eb="8">
      <t>ノウゼイ</t>
    </rPh>
    <rPh sb="8" eb="11">
      <t>ツウチショ</t>
    </rPh>
    <phoneticPr fontId="5"/>
  </si>
  <si>
    <t>96-1</t>
    <phoneticPr fontId="2"/>
  </si>
  <si>
    <t>チラシ１（税率案内）</t>
    <rPh sb="5" eb="7">
      <t>ゼイリツ</t>
    </rPh>
    <rPh sb="7" eb="9">
      <t>アンナイ</t>
    </rPh>
    <phoneticPr fontId="2"/>
  </si>
  <si>
    <t>96-2</t>
    <phoneticPr fontId="2"/>
  </si>
  <si>
    <t>チラシ２（コンビニ納付案内）</t>
    <rPh sb="9" eb="11">
      <t>ノウフ</t>
    </rPh>
    <rPh sb="11" eb="13">
      <t>アンナイ</t>
    </rPh>
    <phoneticPr fontId="2"/>
  </si>
  <si>
    <t>99</t>
    <phoneticPr fontId="2"/>
  </si>
  <si>
    <t>送付（封入封緘）用封筒</t>
    <phoneticPr fontId="2"/>
  </si>
  <si>
    <t>97</t>
    <phoneticPr fontId="2"/>
  </si>
  <si>
    <t>100</t>
    <phoneticPr fontId="2"/>
  </si>
  <si>
    <t>軽自動車税　納税通知書（口座振替用）</t>
    <rPh sb="0" eb="4">
      <t>ケイジドウシャ</t>
    </rPh>
    <rPh sb="4" eb="5">
      <t>ゼイ</t>
    </rPh>
    <rPh sb="6" eb="8">
      <t>ノウゼイ</t>
    </rPh>
    <rPh sb="8" eb="11">
      <t>ツウチショ</t>
    </rPh>
    <rPh sb="12" eb="14">
      <t>コウザ</t>
    </rPh>
    <rPh sb="14" eb="16">
      <t>フリカエ</t>
    </rPh>
    <rPh sb="16" eb="17">
      <t>ヨウ</t>
    </rPh>
    <phoneticPr fontId="5"/>
  </si>
  <si>
    <t>101</t>
    <phoneticPr fontId="2"/>
  </si>
  <si>
    <t>105</t>
    <phoneticPr fontId="2"/>
  </si>
  <si>
    <t>土地価格等縦覧帳簿</t>
    <rPh sb="0" eb="2">
      <t>トチ</t>
    </rPh>
    <rPh sb="2" eb="5">
      <t>カカクナド</t>
    </rPh>
    <rPh sb="5" eb="7">
      <t>ジュウラン</t>
    </rPh>
    <rPh sb="7" eb="9">
      <t>チョウボ</t>
    </rPh>
    <phoneticPr fontId="5"/>
  </si>
  <si>
    <t>106</t>
    <phoneticPr fontId="2"/>
  </si>
  <si>
    <t>内部用土地閲覧台帳</t>
    <rPh sb="0" eb="3">
      <t>ナイブヨウ</t>
    </rPh>
    <rPh sb="3" eb="5">
      <t>トチ</t>
    </rPh>
    <rPh sb="5" eb="7">
      <t>エツラン</t>
    </rPh>
    <rPh sb="7" eb="9">
      <t>ダイチョウ</t>
    </rPh>
    <phoneticPr fontId="5"/>
  </si>
  <si>
    <t>107</t>
    <phoneticPr fontId="2"/>
  </si>
  <si>
    <t>家屋価格等縦覧帳簿</t>
    <rPh sb="0" eb="2">
      <t>カオク</t>
    </rPh>
    <rPh sb="2" eb="5">
      <t>カカクナド</t>
    </rPh>
    <rPh sb="5" eb="7">
      <t>ジュウラン</t>
    </rPh>
    <rPh sb="7" eb="9">
      <t>チョウボ</t>
    </rPh>
    <phoneticPr fontId="5"/>
  </si>
  <si>
    <t>108</t>
    <phoneticPr fontId="2"/>
  </si>
  <si>
    <t>内部用家屋閲覧台帳</t>
    <rPh sb="0" eb="2">
      <t>ナイブ</t>
    </rPh>
    <rPh sb="2" eb="3">
      <t>ヨウ</t>
    </rPh>
    <rPh sb="3" eb="5">
      <t>カオク</t>
    </rPh>
    <rPh sb="5" eb="7">
      <t>エツラン</t>
    </rPh>
    <rPh sb="7" eb="9">
      <t>ダイチョウ</t>
    </rPh>
    <phoneticPr fontId="5"/>
  </si>
  <si>
    <t>償却資産申告書</t>
  </si>
  <si>
    <t>償却資産種類別明細書</t>
  </si>
  <si>
    <t>償却資産通知書（兼簡易申告書）</t>
  </si>
  <si>
    <t>種類別明細書（増加用）</t>
    <rPh sb="0" eb="2">
      <t>シュルイ</t>
    </rPh>
    <rPh sb="2" eb="3">
      <t>ベツ</t>
    </rPh>
    <rPh sb="3" eb="6">
      <t>メイサイショ</t>
    </rPh>
    <rPh sb="7" eb="9">
      <t>ゾウカ</t>
    </rPh>
    <rPh sb="9" eb="10">
      <t>ヨウ</t>
    </rPh>
    <phoneticPr fontId="19"/>
  </si>
  <si>
    <t>種類別明細書（減少用）</t>
    <rPh sb="0" eb="2">
      <t>シュルイ</t>
    </rPh>
    <rPh sb="2" eb="3">
      <t>ベツ</t>
    </rPh>
    <rPh sb="3" eb="6">
      <t>メイサイショ</t>
    </rPh>
    <rPh sb="7" eb="9">
      <t>ゲンショウ</t>
    </rPh>
    <rPh sb="9" eb="10">
      <t>ヨウ</t>
    </rPh>
    <phoneticPr fontId="19"/>
  </si>
  <si>
    <t>申告の手引</t>
    <rPh sb="0" eb="2">
      <t>シンコク</t>
    </rPh>
    <rPh sb="3" eb="5">
      <t>テビ</t>
    </rPh>
    <phoneticPr fontId="19"/>
  </si>
  <si>
    <t>宛名兼用保護シール</t>
    <rPh sb="0" eb="2">
      <t>アテナ</t>
    </rPh>
    <rPh sb="2" eb="4">
      <t>ケンヨウ</t>
    </rPh>
    <rPh sb="4" eb="6">
      <t>ホゴ</t>
    </rPh>
    <phoneticPr fontId="19"/>
  </si>
  <si>
    <t>送付（封入封緘）用封筒</t>
  </si>
  <si>
    <t>117</t>
    <phoneticPr fontId="2"/>
  </si>
  <si>
    <t>固定資産税　納税通知書（一般用）</t>
    <rPh sb="0" eb="2">
      <t>コテイ</t>
    </rPh>
    <rPh sb="2" eb="5">
      <t>シサンゼイ</t>
    </rPh>
    <rPh sb="6" eb="8">
      <t>ノウゼイ</t>
    </rPh>
    <rPh sb="8" eb="11">
      <t>ツウチショ</t>
    </rPh>
    <rPh sb="12" eb="14">
      <t>イッパン</t>
    </rPh>
    <rPh sb="14" eb="15">
      <t>ヨウ</t>
    </rPh>
    <phoneticPr fontId="5"/>
  </si>
  <si>
    <t>118</t>
    <phoneticPr fontId="2"/>
  </si>
  <si>
    <t>課税明細書</t>
    <phoneticPr fontId="2"/>
  </si>
  <si>
    <t>119</t>
    <phoneticPr fontId="2"/>
  </si>
  <si>
    <t>納付書</t>
    <rPh sb="0" eb="2">
      <t>ノウフ</t>
    </rPh>
    <rPh sb="2" eb="3">
      <t>ショ</t>
    </rPh>
    <phoneticPr fontId="2"/>
  </si>
  <si>
    <t>説明チラシ（課税明細の見方）</t>
    <rPh sb="0" eb="2">
      <t>セツメイ</t>
    </rPh>
    <rPh sb="6" eb="8">
      <t>カゼイ</t>
    </rPh>
    <rPh sb="8" eb="10">
      <t>メイサイ</t>
    </rPh>
    <rPh sb="11" eb="13">
      <t>ミカタ</t>
    </rPh>
    <phoneticPr fontId="2"/>
  </si>
  <si>
    <t>120</t>
    <phoneticPr fontId="2"/>
  </si>
  <si>
    <t>122</t>
    <phoneticPr fontId="2"/>
  </si>
  <si>
    <t>124</t>
    <phoneticPr fontId="2"/>
  </si>
  <si>
    <t>送付（封入封緘）用封筒(定形外）</t>
    <rPh sb="12" eb="15">
      <t>テイケイガイ</t>
    </rPh>
    <phoneticPr fontId="2"/>
  </si>
  <si>
    <t>送付（封入封緘）用封筒　マチ付</t>
    <rPh sb="14" eb="15">
      <t>ツキ</t>
    </rPh>
    <phoneticPr fontId="2"/>
  </si>
  <si>
    <t>121</t>
    <phoneticPr fontId="2"/>
  </si>
  <si>
    <t>125</t>
    <phoneticPr fontId="2"/>
  </si>
  <si>
    <t>固定資産税　納税通知書（償却資産用）</t>
    <rPh sb="0" eb="2">
      <t>コテイ</t>
    </rPh>
    <rPh sb="2" eb="5">
      <t>シサンゼイ</t>
    </rPh>
    <rPh sb="6" eb="8">
      <t>ノウゼイ</t>
    </rPh>
    <rPh sb="8" eb="11">
      <t>ツウチショ</t>
    </rPh>
    <phoneticPr fontId="5"/>
  </si>
  <si>
    <t>126</t>
    <phoneticPr fontId="2"/>
  </si>
  <si>
    <t>127</t>
    <phoneticPr fontId="2"/>
  </si>
  <si>
    <t>130</t>
    <phoneticPr fontId="2"/>
  </si>
  <si>
    <t>128</t>
    <phoneticPr fontId="2"/>
  </si>
  <si>
    <t>送付用封筒</t>
    <phoneticPr fontId="2"/>
  </si>
  <si>
    <t>131</t>
    <phoneticPr fontId="2"/>
  </si>
  <si>
    <t>軽自動車税納税証明書(口座振替用)</t>
    <rPh sb="0" eb="4">
      <t>ケイジドウシャ</t>
    </rPh>
    <rPh sb="4" eb="5">
      <t>ゼイ</t>
    </rPh>
    <rPh sb="5" eb="7">
      <t>ノウゼイ</t>
    </rPh>
    <rPh sb="7" eb="10">
      <t>ショウメイショ</t>
    </rPh>
    <rPh sb="11" eb="13">
      <t>コウザ</t>
    </rPh>
    <rPh sb="13" eb="16">
      <t>フリカエヨウ</t>
    </rPh>
    <phoneticPr fontId="5"/>
  </si>
  <si>
    <t>132</t>
  </si>
  <si>
    <t>133</t>
  </si>
  <si>
    <t>還付口座振替依頼書</t>
  </si>
  <si>
    <t>134</t>
  </si>
  <si>
    <t>誓約書</t>
    <rPh sb="0" eb="3">
      <t>セイヤクショ</t>
    </rPh>
    <phoneticPr fontId="14"/>
  </si>
  <si>
    <t>135</t>
  </si>
  <si>
    <t>返信用封筒　長３</t>
    <rPh sb="0" eb="3">
      <t>ヘンシンヨウ</t>
    </rPh>
    <rPh sb="3" eb="5">
      <t>フウトウ</t>
    </rPh>
    <rPh sb="6" eb="7">
      <t>チョウ</t>
    </rPh>
    <phoneticPr fontId="14"/>
  </si>
  <si>
    <t>136</t>
  </si>
  <si>
    <t>137</t>
  </si>
  <si>
    <t>督促状（申告税用）市長印用</t>
    <rPh sb="4" eb="6">
      <t>シンコク</t>
    </rPh>
    <rPh sb="6" eb="7">
      <t>ゼイ</t>
    </rPh>
    <rPh sb="7" eb="8">
      <t>ヨウ</t>
    </rPh>
    <rPh sb="9" eb="11">
      <t>シチョウ</t>
    </rPh>
    <rPh sb="11" eb="12">
      <t>イン</t>
    </rPh>
    <rPh sb="12" eb="13">
      <t>ヨウ</t>
    </rPh>
    <phoneticPr fontId="14"/>
  </si>
  <si>
    <t>140</t>
  </si>
  <si>
    <t>督促状（一般用）市長印用（軽自証明あり）</t>
    <rPh sb="6" eb="7">
      <t>ヨウ</t>
    </rPh>
    <rPh sb="8" eb="10">
      <t>シチョウ</t>
    </rPh>
    <rPh sb="10" eb="11">
      <t>イン</t>
    </rPh>
    <rPh sb="11" eb="12">
      <t>ヨウ</t>
    </rPh>
    <rPh sb="13" eb="15">
      <t>ケイジ</t>
    </rPh>
    <rPh sb="15" eb="17">
      <t>ショウメイ</t>
    </rPh>
    <phoneticPr fontId="14"/>
  </si>
  <si>
    <t>送付（封入封緘）用封筒（軽自証明あり用）</t>
    <rPh sb="12" eb="14">
      <t>ケイジ</t>
    </rPh>
    <rPh sb="14" eb="16">
      <t>ショウメイ</t>
    </rPh>
    <rPh sb="18" eb="19">
      <t>ヨウ</t>
    </rPh>
    <phoneticPr fontId="19"/>
  </si>
  <si>
    <t>督促状（一般用）市長印用（eL-QR有り無し）</t>
    <rPh sb="6" eb="7">
      <t>ヨウ</t>
    </rPh>
    <rPh sb="8" eb="10">
      <t>シチョウ</t>
    </rPh>
    <rPh sb="10" eb="11">
      <t>イン</t>
    </rPh>
    <rPh sb="11" eb="12">
      <t>ヨウ</t>
    </rPh>
    <rPh sb="18" eb="19">
      <t>ア</t>
    </rPh>
    <rPh sb="20" eb="21">
      <t>ナ</t>
    </rPh>
    <phoneticPr fontId="14"/>
  </si>
  <si>
    <t>141</t>
  </si>
  <si>
    <t>142</t>
  </si>
  <si>
    <t>延滞金納付書（eL-QR有り無し）</t>
    <rPh sb="0" eb="3">
      <t>エンタイキン</t>
    </rPh>
    <rPh sb="3" eb="6">
      <t>ノウフショ</t>
    </rPh>
    <rPh sb="12" eb="13">
      <t>ア</t>
    </rPh>
    <rPh sb="14" eb="15">
      <t>ナ</t>
    </rPh>
    <phoneticPr fontId="14"/>
  </si>
  <si>
    <t>142-2</t>
  </si>
  <si>
    <t>延滞金納付書（申告税、納期後用納付書）</t>
    <rPh sb="0" eb="3">
      <t>エンタイキン</t>
    </rPh>
    <rPh sb="3" eb="6">
      <t>ノウフショ</t>
    </rPh>
    <rPh sb="7" eb="9">
      <t>シンコク</t>
    </rPh>
    <rPh sb="9" eb="10">
      <t>ゼイ</t>
    </rPh>
    <rPh sb="11" eb="13">
      <t>ノウキ</t>
    </rPh>
    <rPh sb="13" eb="14">
      <t>ゴ</t>
    </rPh>
    <rPh sb="14" eb="15">
      <t>ヨウ</t>
    </rPh>
    <rPh sb="15" eb="18">
      <t>ノウフショ</t>
    </rPh>
    <phoneticPr fontId="14"/>
  </si>
  <si>
    <t>143</t>
  </si>
  <si>
    <t>延滞金通知書（申告税用）</t>
    <rPh sb="0" eb="3">
      <t>エンタイキン</t>
    </rPh>
    <rPh sb="3" eb="6">
      <t>ツウチショ</t>
    </rPh>
    <rPh sb="7" eb="9">
      <t>シンコク</t>
    </rPh>
    <rPh sb="9" eb="10">
      <t>ゼイ</t>
    </rPh>
    <rPh sb="10" eb="11">
      <t>ヨウ</t>
    </rPh>
    <phoneticPr fontId="14"/>
  </si>
  <si>
    <t>144</t>
  </si>
  <si>
    <t>送付（封入封緘）用封筒（申告税用）</t>
    <rPh sb="12" eb="14">
      <t>シンコク</t>
    </rPh>
    <rPh sb="14" eb="15">
      <t>ゼイ</t>
    </rPh>
    <rPh sb="15" eb="16">
      <t>ヨウ</t>
    </rPh>
    <phoneticPr fontId="19"/>
  </si>
  <si>
    <t>145</t>
  </si>
  <si>
    <t>督促状（特徴用）市長印用</t>
    <rPh sb="4" eb="6">
      <t>トクチョウ</t>
    </rPh>
    <rPh sb="6" eb="7">
      <t>ヨウ</t>
    </rPh>
    <rPh sb="8" eb="10">
      <t>シチョウ</t>
    </rPh>
    <rPh sb="10" eb="11">
      <t>イン</t>
    </rPh>
    <rPh sb="11" eb="12">
      <t>ヨウ</t>
    </rPh>
    <phoneticPr fontId="14"/>
  </si>
  <si>
    <t>146</t>
    <phoneticPr fontId="2"/>
  </si>
  <si>
    <t>未納税金催告書</t>
    <phoneticPr fontId="5"/>
  </si>
  <si>
    <t>147</t>
    <phoneticPr fontId="2"/>
  </si>
  <si>
    <t>チラシ（夜間・休日開庁のお知らせ文）</t>
    <phoneticPr fontId="2"/>
  </si>
  <si>
    <t>148</t>
    <phoneticPr fontId="2"/>
  </si>
  <si>
    <t>149</t>
  </si>
  <si>
    <t>未納税金催告書</t>
  </si>
  <si>
    <t>150</t>
  </si>
  <si>
    <t>チラシ（夜間・休日開庁のお知らせ文）</t>
  </si>
  <si>
    <t>151</t>
  </si>
  <si>
    <t>令和１２年度
予定数量</t>
    <rPh sb="0" eb="2">
      <t>レイワ</t>
    </rPh>
    <rPh sb="4" eb="5">
      <t>ネン</t>
    </rPh>
    <rPh sb="5" eb="6">
      <t>ド</t>
    </rPh>
    <rPh sb="7" eb="11">
      <t>ヨテイスウリョウ</t>
    </rPh>
    <phoneticPr fontId="5"/>
  </si>
  <si>
    <t>②　導入経費（プログラム設計、帳票設計、プリンタ校正経費等）</t>
    <rPh sb="2" eb="4">
      <t>ドウニュウ</t>
    </rPh>
    <rPh sb="4" eb="6">
      <t>ケイヒ</t>
    </rPh>
    <rPh sb="12" eb="14">
      <t>セッケイ</t>
    </rPh>
    <rPh sb="15" eb="19">
      <t>チョウヒョウセッケイ</t>
    </rPh>
    <rPh sb="24" eb="26">
      <t>コウセイ</t>
    </rPh>
    <rPh sb="26" eb="28">
      <t>ケイヒ</t>
    </rPh>
    <rPh sb="28" eb="29">
      <t>トウ</t>
    </rPh>
    <phoneticPr fontId="2"/>
  </si>
  <si>
    <t>令和８年度
（4月～12月）
予定数量</t>
    <rPh sb="0" eb="2">
      <t>レイワ</t>
    </rPh>
    <rPh sb="3" eb="5">
      <t>ネンド</t>
    </rPh>
    <rPh sb="8" eb="9">
      <t>ガツ</t>
    </rPh>
    <rPh sb="12" eb="13">
      <t>ガツ</t>
    </rPh>
    <rPh sb="15" eb="19">
      <t>ヨテイスウリョウ</t>
    </rPh>
    <phoneticPr fontId="5"/>
  </si>
  <si>
    <t>令和８年度
（1月～3月）
予定数量</t>
    <rPh sb="0" eb="2">
      <t>レイワ</t>
    </rPh>
    <rPh sb="3" eb="5">
      <t>ネンド</t>
    </rPh>
    <rPh sb="8" eb="9">
      <t>ガツ</t>
    </rPh>
    <rPh sb="11" eb="12">
      <t>ガツ</t>
    </rPh>
    <rPh sb="14" eb="18">
      <t>ヨテイスウリョウ</t>
    </rPh>
    <phoneticPr fontId="5"/>
  </si>
  <si>
    <t>単価（税抜）
期間：R8.4月～12月</t>
    <rPh sb="0" eb="2">
      <t>タンカ</t>
    </rPh>
    <rPh sb="3" eb="5">
      <t>ゼイヌキ</t>
    </rPh>
    <rPh sb="7" eb="9">
      <t>キカン</t>
    </rPh>
    <rPh sb="14" eb="15">
      <t>ガツ</t>
    </rPh>
    <rPh sb="18" eb="19">
      <t>ガツ</t>
    </rPh>
    <phoneticPr fontId="5"/>
  </si>
  <si>
    <t>単価（税抜）
期間：R9.1月～R13.12月</t>
    <rPh sb="0" eb="2">
      <t>タンカ</t>
    </rPh>
    <rPh sb="3" eb="5">
      <t>ゼイヌキ</t>
    </rPh>
    <rPh sb="7" eb="9">
      <t>キカン</t>
    </rPh>
    <rPh sb="14" eb="15">
      <t>ガツ</t>
    </rPh>
    <rPh sb="22" eb="23">
      <t>ガツ</t>
    </rPh>
    <phoneticPr fontId="5"/>
  </si>
  <si>
    <t>96-1</t>
    <phoneticPr fontId="2"/>
  </si>
  <si>
    <t>チラシ１（税率案内）</t>
    <rPh sb="5" eb="7">
      <t>ゼイリツ</t>
    </rPh>
    <rPh sb="7" eb="9">
      <t>アンナイ</t>
    </rPh>
    <phoneticPr fontId="2"/>
  </si>
  <si>
    <t>担当課</t>
    <rPh sb="0" eb="3">
      <t>タントウカ</t>
    </rPh>
    <phoneticPr fontId="2"/>
  </si>
  <si>
    <t>市民税課</t>
    <rPh sb="0" eb="4">
      <t>シミンゼイカ</t>
    </rPh>
    <phoneticPr fontId="2"/>
  </si>
  <si>
    <t>納税課</t>
    <rPh sb="0" eb="3">
      <t>ノウゼイカ</t>
    </rPh>
    <phoneticPr fontId="2"/>
  </si>
  <si>
    <t>市民税課</t>
    <rPh sb="0" eb="4">
      <t>シミンゼイカ</t>
    </rPh>
    <phoneticPr fontId="2"/>
  </si>
  <si>
    <t>資産税課</t>
    <rPh sb="0" eb="4">
      <t>シサンゼイカ</t>
    </rPh>
    <phoneticPr fontId="2"/>
  </si>
  <si>
    <t>令和８年度
（4月～12月）</t>
    <rPh sb="0" eb="2">
      <t>レイワ</t>
    </rPh>
    <rPh sb="3" eb="5">
      <t>ネンド</t>
    </rPh>
    <rPh sb="8" eb="9">
      <t>ガツ</t>
    </rPh>
    <rPh sb="12" eb="13">
      <t>ガツ</t>
    </rPh>
    <phoneticPr fontId="5"/>
  </si>
  <si>
    <t>納税課</t>
    <rPh sb="0" eb="3">
      <t>ノウゼイカ</t>
    </rPh>
    <phoneticPr fontId="5"/>
  </si>
  <si>
    <t>市民税課</t>
    <rPh sb="0" eb="4">
      <t>シミンゼイカ</t>
    </rPh>
    <phoneticPr fontId="5"/>
  </si>
  <si>
    <t>合計金額</t>
    <rPh sb="0" eb="2">
      <t>ゴウケイ</t>
    </rPh>
    <rPh sb="2" eb="4">
      <t>キンガク</t>
    </rPh>
    <phoneticPr fontId="2"/>
  </si>
  <si>
    <t>令和８年度
（1月～3月）</t>
    <rPh sb="0" eb="2">
      <t>レイワ</t>
    </rPh>
    <rPh sb="3" eb="5">
      <t>ネンド</t>
    </rPh>
    <rPh sb="8" eb="9">
      <t>ガツ</t>
    </rPh>
    <rPh sb="11" eb="12">
      <t>ガツ</t>
    </rPh>
    <phoneticPr fontId="2"/>
  </si>
  <si>
    <t>令和９年度</t>
    <rPh sb="0" eb="2">
      <t>レイワ</t>
    </rPh>
    <rPh sb="3" eb="5">
      <t>ネンド</t>
    </rPh>
    <phoneticPr fontId="2"/>
  </si>
  <si>
    <t>令和１０年度</t>
    <rPh sb="0" eb="2">
      <t>レイワ</t>
    </rPh>
    <rPh sb="4" eb="6">
      <t>ネンド</t>
    </rPh>
    <phoneticPr fontId="2"/>
  </si>
  <si>
    <t>令和１１年度</t>
    <rPh sb="0" eb="2">
      <t>レイワ</t>
    </rPh>
    <rPh sb="4" eb="6">
      <t>ネンド</t>
    </rPh>
    <phoneticPr fontId="2"/>
  </si>
  <si>
    <t>令和１２年度</t>
    <rPh sb="0" eb="2">
      <t>レイワ</t>
    </rPh>
    <rPh sb="4" eb="6">
      <t>ネンド</t>
    </rPh>
    <phoneticPr fontId="2"/>
  </si>
  <si>
    <t>令和１３年度
（4月～12月）</t>
    <rPh sb="0" eb="2">
      <t>レイワ</t>
    </rPh>
    <rPh sb="4" eb="6">
      <t>ネンド</t>
    </rPh>
    <rPh sb="9" eb="10">
      <t>ガツ</t>
    </rPh>
    <rPh sb="13" eb="14">
      <t>ガツ</t>
    </rPh>
    <phoneticPr fontId="2"/>
  </si>
  <si>
    <t>帳票名</t>
    <rPh sb="0" eb="3">
      <t>チョウヒョウメイ</t>
    </rPh>
    <phoneticPr fontId="5"/>
  </si>
  <si>
    <t>①　運用経費（帳票作成）</t>
    <rPh sb="2" eb="6">
      <t>ウンヨウケイヒ</t>
    </rPh>
    <rPh sb="7" eb="9">
      <t>チョウヒョウ</t>
    </rPh>
    <rPh sb="9" eb="11">
      <t>サクセイ</t>
    </rPh>
    <phoneticPr fontId="2"/>
  </si>
  <si>
    <t>内訳書別紙</t>
    <rPh sb="0" eb="2">
      <t>ウチワケ</t>
    </rPh>
    <rPh sb="2" eb="3">
      <t>ショ</t>
    </rPh>
    <rPh sb="3" eb="5">
      <t>ベッシ</t>
    </rPh>
    <phoneticPr fontId="2"/>
  </si>
  <si>
    <t>資産税課</t>
    <rPh sb="0" eb="4">
      <t>シサンゼイカ</t>
    </rPh>
    <phoneticPr fontId="2"/>
  </si>
  <si>
    <t>市民税課</t>
    <rPh sb="0" eb="4">
      <t>シミンゼイカ</t>
    </rPh>
    <phoneticPr fontId="2"/>
  </si>
  <si>
    <t>合計金額</t>
    <rPh sb="0" eb="4">
      <t>ゴウケイキンガク</t>
    </rPh>
    <phoneticPr fontId="2"/>
  </si>
  <si>
    <t>納税課</t>
    <rPh sb="0" eb="3">
      <t>ノウゼイカ</t>
    </rPh>
    <phoneticPr fontId="2"/>
  </si>
  <si>
    <t>月額単価</t>
    <rPh sb="0" eb="2">
      <t>ゲツガク</t>
    </rPh>
    <rPh sb="2" eb="4">
      <t>タンカ</t>
    </rPh>
    <phoneticPr fontId="2"/>
  </si>
  <si>
    <t>令和８年度（4月～12月分）</t>
    <rPh sb="0" eb="2">
      <t>レイワ</t>
    </rPh>
    <rPh sb="3" eb="5">
      <t>ネンド</t>
    </rPh>
    <rPh sb="7" eb="8">
      <t>ガツ</t>
    </rPh>
    <rPh sb="11" eb="12">
      <t>ガツ</t>
    </rPh>
    <rPh sb="12" eb="13">
      <t>ブン</t>
    </rPh>
    <phoneticPr fontId="2"/>
  </si>
  <si>
    <t>令和８年度（1月～3月）</t>
    <rPh sb="0" eb="2">
      <t>レイワ</t>
    </rPh>
    <rPh sb="3" eb="5">
      <t>ネンド</t>
    </rPh>
    <rPh sb="7" eb="8">
      <t>ガツ</t>
    </rPh>
    <rPh sb="10" eb="11">
      <t>ガツ</t>
    </rPh>
    <phoneticPr fontId="2"/>
  </si>
  <si>
    <t>令和９年度</t>
    <rPh sb="0" eb="2">
      <t>レイワ</t>
    </rPh>
    <rPh sb="3" eb="5">
      <t>ネンド</t>
    </rPh>
    <phoneticPr fontId="2"/>
  </si>
  <si>
    <t>令和１０年度</t>
    <rPh sb="0" eb="2">
      <t>レイワ</t>
    </rPh>
    <rPh sb="4" eb="6">
      <t>ネンド</t>
    </rPh>
    <phoneticPr fontId="2"/>
  </si>
  <si>
    <t>令和１１年度</t>
    <rPh sb="0" eb="2">
      <t>レイワ</t>
    </rPh>
    <rPh sb="4" eb="6">
      <t>ネンド</t>
    </rPh>
    <phoneticPr fontId="2"/>
  </si>
  <si>
    <t>令和１２年度</t>
    <rPh sb="0" eb="2">
      <t>レイワ</t>
    </rPh>
    <rPh sb="4" eb="6">
      <t>ネンド</t>
    </rPh>
    <phoneticPr fontId="2"/>
  </si>
  <si>
    <t>令和１３年度</t>
    <rPh sb="0" eb="2">
      <t>レイワ</t>
    </rPh>
    <rPh sb="4" eb="6">
      <t>ネンド</t>
    </rPh>
    <phoneticPr fontId="2"/>
  </si>
  <si>
    <t>令和８年度（4月～12月）</t>
    <rPh sb="0" eb="2">
      <t>レイワ</t>
    </rPh>
    <rPh sb="3" eb="5">
      <t>ネンド</t>
    </rPh>
    <rPh sb="7" eb="8">
      <t>ガツ</t>
    </rPh>
    <rPh sb="11" eb="12">
      <t>ガツ</t>
    </rPh>
    <phoneticPr fontId="2"/>
  </si>
  <si>
    <t>合計金額</t>
    <rPh sb="0" eb="2">
      <t>ゴウケイ</t>
    </rPh>
    <rPh sb="2" eb="4">
      <t>キンガク</t>
    </rPh>
    <phoneticPr fontId="5"/>
  </si>
  <si>
    <t>令和８年度（1月～3月）</t>
    <rPh sb="0" eb="2">
      <t>レイワ</t>
    </rPh>
    <rPh sb="3" eb="5">
      <t>ネンド</t>
    </rPh>
    <rPh sb="7" eb="8">
      <t>ガツ</t>
    </rPh>
    <rPh sb="10" eb="11">
      <t>ガツ</t>
    </rPh>
    <phoneticPr fontId="2"/>
  </si>
  <si>
    <t>令和９年１月～令和１３年１２月</t>
    <rPh sb="0" eb="2">
      <t>レイワ</t>
    </rPh>
    <rPh sb="3" eb="4">
      <t>ネン</t>
    </rPh>
    <rPh sb="5" eb="6">
      <t>ガツ</t>
    </rPh>
    <rPh sb="7" eb="9">
      <t>レイワ</t>
    </rPh>
    <rPh sb="11" eb="12">
      <t>ネン</t>
    </rPh>
    <rPh sb="14" eb="15">
      <t>ガツ</t>
    </rPh>
    <phoneticPr fontId="2"/>
  </si>
  <si>
    <t>総合計金額</t>
    <rPh sb="0" eb="3">
      <t>ソウゴウケイ</t>
    </rPh>
    <rPh sb="3" eb="5">
      <t>キンガク</t>
    </rPh>
    <phoneticPr fontId="2"/>
  </si>
  <si>
    <t>(令和9年1月～令和13年12月）</t>
    <rPh sb="1" eb="3">
      <t>レイワ</t>
    </rPh>
    <rPh sb="4" eb="5">
      <t>ネン</t>
    </rPh>
    <rPh sb="6" eb="7">
      <t>ガツ</t>
    </rPh>
    <rPh sb="8" eb="10">
      <t>レイワ</t>
    </rPh>
    <rPh sb="12" eb="13">
      <t>ネン</t>
    </rPh>
    <rPh sb="15" eb="16">
      <t>ガツ</t>
    </rPh>
    <phoneticPr fontId="2"/>
  </si>
  <si>
    <t>令和８年度
4月～12月</t>
    <rPh sb="0" eb="2">
      <t>レイワ</t>
    </rPh>
    <rPh sb="3" eb="5">
      <t>ネンド</t>
    </rPh>
    <rPh sb="7" eb="8">
      <t>ガツ</t>
    </rPh>
    <rPh sb="11" eb="12">
      <t>ガツ</t>
    </rPh>
    <phoneticPr fontId="2"/>
  </si>
  <si>
    <t>令和８年度
1月～3月</t>
    <rPh sb="0" eb="2">
      <t>レイワ</t>
    </rPh>
    <rPh sb="3" eb="5">
      <t>ネンド</t>
    </rPh>
    <rPh sb="7" eb="8">
      <t>ガツ</t>
    </rPh>
    <rPh sb="10" eb="11">
      <t>ガツ</t>
    </rPh>
    <phoneticPr fontId="2"/>
  </si>
  <si>
    <t>令和１３年度
4月～12月</t>
    <rPh sb="0" eb="2">
      <t>レイワ</t>
    </rPh>
    <rPh sb="4" eb="6">
      <t>ネンド</t>
    </rPh>
    <rPh sb="8" eb="9">
      <t>ガツ</t>
    </rPh>
    <rPh sb="12" eb="13">
      <t>ガツ</t>
    </rPh>
    <phoneticPr fontId="2"/>
  </si>
  <si>
    <t>契約金額年度別内訳書</t>
    <rPh sb="0" eb="1">
      <t>チギリ</t>
    </rPh>
    <rPh sb="1" eb="2">
      <t>ヤク</t>
    </rPh>
    <rPh sb="2" eb="3">
      <t>カネ</t>
    </rPh>
    <rPh sb="3" eb="4">
      <t>ガク</t>
    </rPh>
    <rPh sb="4" eb="5">
      <t>ネン</t>
    </rPh>
    <rPh sb="5" eb="6">
      <t>ド</t>
    </rPh>
    <rPh sb="6" eb="7">
      <t>ベツ</t>
    </rPh>
    <rPh sb="7" eb="8">
      <t>ナイ</t>
    </rPh>
    <rPh sb="8" eb="9">
      <t>ワケ</t>
    </rPh>
    <rPh sb="9" eb="10">
      <t>ショ</t>
    </rPh>
    <phoneticPr fontId="2"/>
  </si>
  <si>
    <t>令和１３年度
（4月～12月）
予定数量</t>
    <rPh sb="0" eb="2">
      <t>レイワ</t>
    </rPh>
    <rPh sb="4" eb="6">
      <t>ネンド</t>
    </rPh>
    <rPh sb="9" eb="10">
      <t>ガツ</t>
    </rPh>
    <rPh sb="13" eb="14">
      <t>ガツ</t>
    </rPh>
    <rPh sb="16" eb="20">
      <t>ヨテイスウリョウ</t>
    </rPh>
    <phoneticPr fontId="5"/>
  </si>
  <si>
    <t>令和１３年度
見積額</t>
    <rPh sb="0" eb="2">
      <t>レイワ</t>
    </rPh>
    <rPh sb="4" eb="6">
      <t>ネンド</t>
    </rPh>
    <rPh sb="7" eb="9">
      <t>ミツモリ</t>
    </rPh>
    <rPh sb="9" eb="10">
      <t>ガク</t>
    </rPh>
    <phoneticPr fontId="5"/>
  </si>
  <si>
    <t>市民税課</t>
    <phoneticPr fontId="2"/>
  </si>
  <si>
    <r>
      <t xml:space="preserve">小計
</t>
    </r>
    <r>
      <rPr>
        <sz val="10"/>
        <color theme="1"/>
        <rFont val="ＭＳ Ｐゴシック"/>
        <family val="3"/>
        <charset val="128"/>
      </rPr>
      <t>（令和９年１月～令和１３年１２月）</t>
    </r>
    <rPh sb="0" eb="2">
      <t>ショウケイ</t>
    </rPh>
    <rPh sb="4" eb="6">
      <t>レイワ</t>
    </rPh>
    <rPh sb="7" eb="8">
      <t>ネン</t>
    </rPh>
    <rPh sb="9" eb="10">
      <t>ガツ</t>
    </rPh>
    <rPh sb="11" eb="13">
      <t>レイワ</t>
    </rPh>
    <rPh sb="15" eb="16">
      <t>ネン</t>
    </rPh>
    <rPh sb="18" eb="19">
      <t>ガツ</t>
    </rPh>
    <phoneticPr fontId="2"/>
  </si>
  <si>
    <t>契約期間総合計
（令和８年４月～令和１３年１２月）</t>
    <rPh sb="0" eb="2">
      <t>ケイヤク</t>
    </rPh>
    <rPh sb="2" eb="4">
      <t>キカン</t>
    </rPh>
    <rPh sb="4" eb="7">
      <t>ソウゴウケイ</t>
    </rPh>
    <rPh sb="9" eb="11">
      <t>レイワ</t>
    </rPh>
    <rPh sb="12" eb="13">
      <t>ネン</t>
    </rPh>
    <rPh sb="14" eb="15">
      <t>ガツ</t>
    </rPh>
    <rPh sb="16" eb="18">
      <t>レイワ</t>
    </rPh>
    <rPh sb="20" eb="21">
      <t>ネン</t>
    </rPh>
    <rPh sb="23" eb="24">
      <t>ガツ</t>
    </rPh>
    <phoneticPr fontId="2"/>
  </si>
  <si>
    <t>年金特徴ちらし</t>
    <rPh sb="0" eb="2">
      <t>ネンキン</t>
    </rPh>
    <rPh sb="2" eb="4">
      <t>トクチョウ</t>
    </rPh>
    <phoneticPr fontId="2"/>
  </si>
  <si>
    <t>件名：高松市帳票（税系）作成等業務委託</t>
    <rPh sb="0" eb="2">
      <t>ケンメイ</t>
    </rPh>
    <rPh sb="3" eb="6">
      <t>タカマツシ</t>
    </rPh>
    <rPh sb="6" eb="8">
      <t>チョウヒョウ</t>
    </rPh>
    <rPh sb="9" eb="11">
      <t>ゼイケイ</t>
    </rPh>
    <rPh sb="12" eb="15">
      <t>サクセイトウ</t>
    </rPh>
    <rPh sb="15" eb="17">
      <t>ギョウム</t>
    </rPh>
    <rPh sb="17" eb="19">
      <t>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</si>
</sst>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00_);[Red]\(0.00\)"/>
    <numFmt numFmtId="178" formatCode="#,##0.00_);[Red]\(#,##0.00\)"/>
    <numFmt numFmtId="179" formatCode="&quot;¥&quot;#,##0_);[Red]\(&quot;¥&quot;#,##0\)"/>
  </numFmts>
  <fonts count="32">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1"/>
      <name val="ＭＳ Ｐゴシック"/>
      <family val="3"/>
      <charset val="128"/>
    </font>
    <font>
      <b/>
      <sz val="16"/>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11"/>
      <name val="ＭＳ Ｐゴシック"/>
      <family val="3"/>
      <charset val="128"/>
    </font>
    <font>
      <b/>
      <sz val="11"/>
      <color indexed="8"/>
      <name val="ＭＳ Ｐゴシック"/>
      <family val="3"/>
      <charset val="128"/>
    </font>
    <font>
      <b/>
      <sz val="12"/>
      <name val="ＭＳ Ｐゴシック"/>
      <family val="3"/>
      <charset val="128"/>
    </font>
    <font>
      <sz val="11"/>
      <color theme="1"/>
      <name val="游ゴシック"/>
      <family val="3"/>
      <charset val="128"/>
      <scheme val="minor"/>
    </font>
    <font>
      <b/>
      <sz val="12"/>
      <color theme="1"/>
      <name val="ＭＳ Ｐゴシック"/>
      <family val="3"/>
      <charset val="128"/>
    </font>
    <font>
      <sz val="11"/>
      <color rgb="FFFF0000"/>
      <name val="ＭＳ Ｐゴシック"/>
      <family val="3"/>
      <charset val="128"/>
    </font>
    <font>
      <b/>
      <sz val="13"/>
      <color theme="3"/>
      <name val="游ゴシック"/>
      <family val="2"/>
      <charset val="128"/>
      <scheme val="minor"/>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10"/>
      <name val="游ゴシック"/>
      <family val="3"/>
      <charset val="128"/>
      <scheme val="minor"/>
    </font>
    <font>
      <sz val="11"/>
      <color rgb="FF9C6500"/>
      <name val="游ゴシック"/>
      <family val="2"/>
      <charset val="128"/>
      <scheme val="minor"/>
    </font>
    <font>
      <b/>
      <sz val="11"/>
      <color theme="1"/>
      <name val="ＭＳ Ｐゴシック"/>
      <family val="3"/>
      <charset val="128"/>
    </font>
    <font>
      <b/>
      <sz val="11"/>
      <color theme="0"/>
      <name val="ＭＳ Ｐゴシック"/>
      <family val="3"/>
      <charset val="128"/>
    </font>
    <font>
      <b/>
      <sz val="14"/>
      <color theme="1"/>
      <name val="ＭＳ Ｐゴシック"/>
      <family val="3"/>
      <charset val="128"/>
    </font>
    <font>
      <b/>
      <sz val="18"/>
      <name val="ＭＳ Ｐゴシック"/>
      <family val="3"/>
      <charset val="128"/>
    </font>
    <font>
      <b/>
      <sz val="12"/>
      <color theme="0"/>
      <name val="ＭＳ Ｐゴシック"/>
      <family val="3"/>
      <charset val="128"/>
    </font>
    <font>
      <b/>
      <sz val="20"/>
      <color theme="1"/>
      <name val="ＭＳ Ｐゴシック"/>
      <family val="3"/>
      <charset val="128"/>
    </font>
    <font>
      <b/>
      <sz val="20"/>
      <name val="ＭＳ Ｐゴシック"/>
      <family val="3"/>
      <charset val="128"/>
    </font>
    <font>
      <b/>
      <u/>
      <sz val="14"/>
      <color theme="1"/>
      <name val="ＭＳ Ｐゴシック"/>
      <family val="3"/>
      <charset val="128"/>
    </font>
    <font>
      <sz val="12"/>
      <name val="ＭＳ Ｐゴシック"/>
      <family val="3"/>
      <charset val="128"/>
    </font>
    <font>
      <sz val="12"/>
      <color theme="1"/>
      <name val="ＭＳ Ｐゴシック"/>
      <family val="3"/>
      <charset val="128"/>
    </font>
    <font>
      <sz val="20"/>
      <name val="ＭＳ Ｐゴシック"/>
      <family val="3"/>
      <charset val="128"/>
    </font>
    <font>
      <b/>
      <sz val="14"/>
      <color indexed="81"/>
      <name val="MS P ゴシック"/>
      <family val="3"/>
      <charset val="128"/>
    </font>
  </fonts>
  <fills count="6">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rgb="FF002060"/>
        <bgColor indexed="64"/>
      </patternFill>
    </fill>
    <fill>
      <patternFill patternType="solid">
        <fgColor theme="3" tint="0.89999084444715716"/>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diagonalDown="1">
      <left style="medium">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thin">
        <color indexed="64"/>
      </top>
      <bottom style="medium">
        <color indexed="64"/>
      </bottom>
      <diagonal style="thin">
        <color indexed="64"/>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diagonalDown="1">
      <left style="medium">
        <color indexed="64"/>
      </left>
      <right style="medium">
        <color indexed="64"/>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style="medium">
        <color indexed="64"/>
      </left>
      <right style="thin">
        <color indexed="64"/>
      </right>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bottom/>
      <diagonal/>
    </border>
    <border diagonalDown="1">
      <left style="medium">
        <color indexed="64"/>
      </left>
      <right style="medium">
        <color indexed="64"/>
      </right>
      <top style="thin">
        <color indexed="64"/>
      </top>
      <bottom style="medium">
        <color indexed="64"/>
      </bottom>
      <diagonal style="thin">
        <color indexed="64"/>
      </diagonal>
    </border>
    <border diagonalDown="1">
      <left/>
      <right style="thin">
        <color indexed="64"/>
      </right>
      <top style="thin">
        <color indexed="64"/>
      </top>
      <bottom style="medium">
        <color indexed="64"/>
      </bottom>
      <diagonal style="thin">
        <color indexed="64"/>
      </diagonal>
    </border>
    <border diagonalDown="1">
      <left/>
      <right style="medium">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left style="thin">
        <color indexed="64"/>
      </left>
      <right style="thin">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diagonalDown="1">
      <left style="medium">
        <color indexed="64"/>
      </left>
      <right style="medium">
        <color indexed="64"/>
      </right>
      <top style="medium">
        <color indexed="64"/>
      </top>
      <bottom style="medium">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bottom style="medium">
        <color indexed="64"/>
      </bottom>
      <diagonal/>
    </border>
    <border>
      <left style="thin">
        <color indexed="64"/>
      </left>
      <right/>
      <top/>
      <bottom style="medium">
        <color indexed="64"/>
      </bottom>
      <diagonal/>
    </border>
  </borders>
  <cellStyleXfs count="7">
    <xf numFmtId="0" fontId="0" fillId="0" borderId="0">
      <alignment vertical="center"/>
    </xf>
    <xf numFmtId="0" fontId="8" fillId="0" borderId="0"/>
    <xf numFmtId="0" fontId="11" fillId="0" borderId="0">
      <alignment vertical="center"/>
    </xf>
    <xf numFmtId="38" fontId="1" fillId="0" borderId="0" applyFont="0" applyFill="0" applyBorder="0" applyAlignment="0" applyProtection="0">
      <alignment vertical="center"/>
    </xf>
    <xf numFmtId="0" fontId="8" fillId="0" borderId="0"/>
    <xf numFmtId="38" fontId="8" fillId="0" borderId="0" applyFont="0" applyFill="0" applyBorder="0" applyAlignment="0" applyProtection="0">
      <alignment vertical="center"/>
    </xf>
    <xf numFmtId="38" fontId="8" fillId="0" borderId="0" applyFont="0" applyFill="0" applyBorder="0" applyAlignment="0" applyProtection="0">
      <alignment vertical="center"/>
    </xf>
  </cellStyleXfs>
  <cellXfs count="317">
    <xf numFmtId="0" fontId="0" fillId="0" borderId="0" xfId="0">
      <alignment vertical="center"/>
    </xf>
    <xf numFmtId="0" fontId="3" fillId="0" borderId="0" xfId="0" applyFont="1" applyAlignment="1"/>
    <xf numFmtId="0" fontId="13" fillId="0" borderId="0" xfId="0" applyFont="1" applyAlignment="1"/>
    <xf numFmtId="0" fontId="4" fillId="0" borderId="0" xfId="0" applyFont="1" applyAlignment="1">
      <alignment horizontal="center" vertical="center" shrinkToFit="1"/>
    </xf>
    <xf numFmtId="38" fontId="3" fillId="0" borderId="0" xfId="3" applyFont="1" applyAlignment="1"/>
    <xf numFmtId="0" fontId="3" fillId="0" borderId="0" xfId="0" applyFont="1" applyAlignment="1">
      <alignment horizontal="left" wrapText="1"/>
    </xf>
    <xf numFmtId="176" fontId="3" fillId="0" borderId="0" xfId="0" applyNumberFormat="1" applyFont="1" applyAlignment="1">
      <alignment horizontal="left"/>
    </xf>
    <xf numFmtId="0" fontId="8" fillId="0" borderId="0" xfId="0" applyFont="1" applyAlignment="1"/>
    <xf numFmtId="178" fontId="10" fillId="0" borderId="0" xfId="0" applyNumberFormat="1" applyFont="1" applyAlignment="1"/>
    <xf numFmtId="176" fontId="10" fillId="0" borderId="0" xfId="0" applyNumberFormat="1" applyFont="1" applyAlignment="1"/>
    <xf numFmtId="176" fontId="3" fillId="0" borderId="0" xfId="0" applyNumberFormat="1" applyFont="1" applyAlignment="1"/>
    <xf numFmtId="0" fontId="4" fillId="0" borderId="0" xfId="0" applyFont="1" applyAlignment="1">
      <alignment vertical="center" shrinkToFit="1"/>
    </xf>
    <xf numFmtId="0" fontId="4" fillId="0" borderId="0" xfId="0" applyFont="1" applyAlignment="1">
      <alignment horizontal="center" shrinkToFit="1"/>
    </xf>
    <xf numFmtId="38" fontId="3" fillId="0" borderId="28" xfId="3" applyFont="1" applyBorder="1" applyAlignment="1"/>
    <xf numFmtId="0" fontId="15" fillId="0" borderId="0" xfId="0" applyFont="1" applyAlignment="1"/>
    <xf numFmtId="38" fontId="15" fillId="0" borderId="0" xfId="3" applyFont="1" applyAlignment="1"/>
    <xf numFmtId="0" fontId="15" fillId="0" borderId="0" xfId="0" applyFont="1">
      <alignment vertical="center"/>
    </xf>
    <xf numFmtId="0" fontId="8" fillId="0" borderId="0" xfId="0" applyFont="1" applyAlignment="1">
      <alignment horizontal="left" vertical="center" shrinkToFit="1"/>
    </xf>
    <xf numFmtId="0" fontId="15" fillId="0" borderId="0" xfId="0" applyFont="1" applyAlignment="1">
      <alignment horizontal="left" vertical="center"/>
    </xf>
    <xf numFmtId="0" fontId="15" fillId="0" borderId="0" xfId="0" applyFont="1" applyAlignment="1">
      <alignment horizontal="right" vertical="center"/>
    </xf>
    <xf numFmtId="0" fontId="16" fillId="0" borderId="0" xfId="0" applyFont="1">
      <alignment vertical="center"/>
    </xf>
    <xf numFmtId="49" fontId="17" fillId="0" borderId="0" xfId="0" applyNumberFormat="1" applyFont="1">
      <alignment vertical="center"/>
    </xf>
    <xf numFmtId="0" fontId="17" fillId="0" borderId="0" xfId="0" applyFont="1">
      <alignment vertical="center"/>
    </xf>
    <xf numFmtId="0" fontId="17" fillId="0" borderId="44" xfId="0" applyFont="1" applyBorder="1">
      <alignment vertical="center"/>
    </xf>
    <xf numFmtId="0" fontId="15" fillId="0" borderId="44" xfId="0" applyFont="1" applyBorder="1">
      <alignment vertical="center"/>
    </xf>
    <xf numFmtId="38" fontId="3" fillId="0" borderId="0" xfId="3" applyFont="1" applyBorder="1" applyAlignment="1">
      <alignment horizontal="center"/>
    </xf>
    <xf numFmtId="38" fontId="3" fillId="0" borderId="0" xfId="3" applyFont="1" applyBorder="1" applyAlignment="1"/>
    <xf numFmtId="0" fontId="4" fillId="0" borderId="0" xfId="0" applyFont="1" applyAlignment="1">
      <alignment vertical="center" wrapText="1" shrinkToFit="1"/>
    </xf>
    <xf numFmtId="38" fontId="10" fillId="0" borderId="0" xfId="3" applyFont="1" applyFill="1" applyBorder="1" applyAlignment="1"/>
    <xf numFmtId="38" fontId="3" fillId="0" borderId="44" xfId="3" applyFont="1" applyBorder="1" applyAlignment="1"/>
    <xf numFmtId="38" fontId="9" fillId="0" borderId="42" xfId="3" applyFont="1" applyFill="1" applyBorder="1" applyAlignment="1">
      <alignment horizontal="center" vertical="center" wrapText="1"/>
    </xf>
    <xf numFmtId="176" fontId="15" fillId="0" borderId="0" xfId="0" applyNumberFormat="1" applyFont="1" applyAlignment="1"/>
    <xf numFmtId="38" fontId="15" fillId="0" borderId="0" xfId="3" applyFont="1" applyBorder="1" applyAlignment="1"/>
    <xf numFmtId="0" fontId="15" fillId="0" borderId="0" xfId="0" applyFont="1" applyAlignment="1">
      <alignment horizontal="center"/>
    </xf>
    <xf numFmtId="38" fontId="20" fillId="0" borderId="0" xfId="3" applyFont="1" applyBorder="1" applyAlignment="1">
      <alignment horizontal="center" vertical="center" wrapText="1"/>
    </xf>
    <xf numFmtId="0" fontId="12" fillId="0" borderId="0" xfId="0" applyFont="1" applyAlignment="1">
      <alignment horizontal="center"/>
    </xf>
    <xf numFmtId="0" fontId="3" fillId="0" borderId="28" xfId="0" applyFont="1" applyBorder="1" applyAlignment="1">
      <alignment wrapText="1"/>
    </xf>
    <xf numFmtId="38" fontId="20" fillId="0" borderId="54" xfId="3" applyFont="1" applyBorder="1" applyAlignment="1">
      <alignment horizontal="centerContinuous" vertical="center" wrapText="1"/>
    </xf>
    <xf numFmtId="38" fontId="20" fillId="0" borderId="58" xfId="3" applyFont="1" applyBorder="1" applyAlignment="1">
      <alignment horizontal="centerContinuous" vertical="center" wrapText="1"/>
    </xf>
    <xf numFmtId="0" fontId="3" fillId="0" borderId="29" xfId="0" applyFont="1" applyBorder="1" applyAlignment="1">
      <alignment wrapText="1"/>
    </xf>
    <xf numFmtId="0" fontId="3" fillId="0" borderId="41" xfId="0" applyFont="1" applyBorder="1" applyAlignment="1">
      <alignment wrapText="1"/>
    </xf>
    <xf numFmtId="176" fontId="21" fillId="4" borderId="43" xfId="0" applyNumberFormat="1" applyFont="1" applyFill="1" applyBorder="1" applyAlignment="1">
      <alignment horizontal="center"/>
    </xf>
    <xf numFmtId="176" fontId="21" fillId="4" borderId="59" xfId="0" applyNumberFormat="1" applyFont="1" applyFill="1" applyBorder="1" applyAlignment="1">
      <alignment horizontal="center"/>
    </xf>
    <xf numFmtId="0" fontId="22" fillId="0" borderId="0" xfId="0" applyFont="1" applyAlignment="1"/>
    <xf numFmtId="38" fontId="3" fillId="0" borderId="46" xfId="3" applyFont="1" applyBorder="1" applyAlignment="1"/>
    <xf numFmtId="38" fontId="15" fillId="0" borderId="42" xfId="3" applyFont="1" applyBorder="1" applyAlignment="1">
      <alignment horizontal="center" wrapText="1"/>
    </xf>
    <xf numFmtId="38" fontId="3" fillId="0" borderId="42" xfId="3" applyFont="1" applyBorder="1" applyAlignment="1"/>
    <xf numFmtId="0" fontId="12" fillId="0" borderId="38" xfId="0" applyFont="1" applyBorder="1" applyAlignment="1">
      <alignment horizontal="center"/>
    </xf>
    <xf numFmtId="0" fontId="24" fillId="4" borderId="43" xfId="0" applyFont="1" applyFill="1" applyBorder="1" applyAlignment="1">
      <alignment horizontal="center"/>
    </xf>
    <xf numFmtId="0" fontId="12" fillId="0" borderId="28" xfId="0" applyFont="1" applyBorder="1" applyAlignment="1">
      <alignment horizontal="center"/>
    </xf>
    <xf numFmtId="0" fontId="12" fillId="0" borderId="43" xfId="0" applyFont="1" applyBorder="1" applyAlignment="1">
      <alignment horizontal="center"/>
    </xf>
    <xf numFmtId="176" fontId="15" fillId="0" borderId="57" xfId="0" applyNumberFormat="1" applyFont="1" applyBorder="1" applyAlignment="1">
      <alignment horizontal="centerContinuous" vertical="center"/>
    </xf>
    <xf numFmtId="176" fontId="20" fillId="0" borderId="59" xfId="0" applyNumberFormat="1" applyFont="1" applyBorder="1" applyAlignment="1">
      <alignment horizontal="centerContinuous" vertical="center"/>
    </xf>
    <xf numFmtId="176" fontId="20" fillId="0" borderId="25" xfId="0" applyNumberFormat="1" applyFont="1" applyBorder="1" applyAlignment="1">
      <alignment horizontal="center"/>
    </xf>
    <xf numFmtId="38" fontId="20" fillId="0" borderId="56" xfId="3" applyFont="1" applyBorder="1" applyAlignment="1">
      <alignment horizontal="center" wrapText="1"/>
    </xf>
    <xf numFmtId="38" fontId="20" fillId="0" borderId="33" xfId="3" applyFont="1" applyBorder="1" applyAlignment="1">
      <alignment horizontal="centerContinuous" vertical="center" wrapText="1"/>
    </xf>
    <xf numFmtId="176" fontId="20" fillId="0" borderId="32" xfId="0" applyNumberFormat="1" applyFont="1" applyBorder="1" applyAlignment="1">
      <alignment horizontal="centerContinuous" vertical="center"/>
    </xf>
    <xf numFmtId="176" fontId="20" fillId="0" borderId="18" xfId="0" applyNumberFormat="1" applyFont="1" applyBorder="1" applyAlignment="1">
      <alignment horizontal="center"/>
    </xf>
    <xf numFmtId="38" fontId="20" fillId="0" borderId="2" xfId="3" applyFont="1" applyBorder="1" applyAlignment="1">
      <alignment horizontal="center" wrapText="1"/>
    </xf>
    <xf numFmtId="38" fontId="20" fillId="0" borderId="70" xfId="3" applyFont="1" applyBorder="1" applyAlignment="1">
      <alignment horizontal="center" wrapText="1"/>
    </xf>
    <xf numFmtId="176" fontId="15" fillId="0" borderId="63" xfId="0" applyNumberFormat="1" applyFont="1" applyBorder="1" applyAlignment="1"/>
    <xf numFmtId="38" fontId="3" fillId="0" borderId="70" xfId="3" applyFont="1" applyBorder="1" applyAlignment="1"/>
    <xf numFmtId="38" fontId="21" fillId="4" borderId="59" xfId="3" applyFont="1" applyFill="1" applyBorder="1" applyAlignment="1">
      <alignment horizontal="center"/>
    </xf>
    <xf numFmtId="176" fontId="20" fillId="0" borderId="3" xfId="0" applyNumberFormat="1" applyFont="1" applyBorder="1" applyAlignment="1">
      <alignment horizontal="center"/>
    </xf>
    <xf numFmtId="176" fontId="20" fillId="0" borderId="31" xfId="0" applyNumberFormat="1" applyFont="1" applyBorder="1" applyAlignment="1">
      <alignment horizontal="centerContinuous" vertical="center"/>
    </xf>
    <xf numFmtId="0" fontId="3" fillId="0" borderId="28" xfId="0" applyFont="1" applyBorder="1" applyAlignment="1">
      <alignment horizontal="left" wrapText="1"/>
    </xf>
    <xf numFmtId="176" fontId="15" fillId="0" borderId="63" xfId="0" applyNumberFormat="1" applyFont="1" applyBorder="1" applyAlignment="1">
      <alignment horizontal="center" vertical="center"/>
    </xf>
    <xf numFmtId="0" fontId="3" fillId="0" borderId="41" xfId="0" applyFont="1" applyBorder="1" applyAlignment="1">
      <alignment horizontal="left" wrapText="1"/>
    </xf>
    <xf numFmtId="0" fontId="3" fillId="0" borderId="63" xfId="0" applyFont="1" applyBorder="1" applyAlignment="1">
      <alignment horizontal="left" wrapText="1"/>
    </xf>
    <xf numFmtId="38" fontId="21" fillId="4" borderId="43" xfId="3" applyFont="1" applyFill="1" applyBorder="1" applyAlignment="1">
      <alignment horizontal="center"/>
    </xf>
    <xf numFmtId="0" fontId="3" fillId="0" borderId="29" xfId="0" applyFont="1" applyBorder="1" applyAlignment="1">
      <alignment horizontal="left" wrapText="1"/>
    </xf>
    <xf numFmtId="38" fontId="3" fillId="0" borderId="70" xfId="3" applyFont="1" applyBorder="1" applyAlignment="1">
      <alignment horizontal="center"/>
    </xf>
    <xf numFmtId="38" fontId="3" fillId="0" borderId="27" xfId="3" applyFont="1" applyBorder="1" applyAlignment="1"/>
    <xf numFmtId="38" fontId="3" fillId="0" borderId="38" xfId="3" applyFont="1" applyBorder="1" applyAlignment="1"/>
    <xf numFmtId="0" fontId="3" fillId="0" borderId="0" xfId="0" applyFont="1" applyAlignment="1">
      <alignment wrapText="1"/>
    </xf>
    <xf numFmtId="0" fontId="3" fillId="0" borderId="0" xfId="0" applyFont="1" applyAlignment="1">
      <alignment horizontal="center" wrapText="1"/>
    </xf>
    <xf numFmtId="0" fontId="20" fillId="0" borderId="0" xfId="0" applyFont="1" applyAlignment="1">
      <alignment horizontal="center" vertical="top"/>
    </xf>
    <xf numFmtId="0" fontId="22" fillId="0" borderId="0" xfId="0" applyFont="1" applyAlignment="1">
      <alignment horizontal="centerContinuous" vertical="center"/>
    </xf>
    <xf numFmtId="0" fontId="25" fillId="0" borderId="0" xfId="0" applyFont="1" applyAlignment="1">
      <alignment horizontal="centerContinuous" vertical="center"/>
    </xf>
    <xf numFmtId="0" fontId="26" fillId="0" borderId="0" xfId="0" applyFont="1" applyAlignment="1">
      <alignment horizontal="centerContinuous" vertical="center" shrinkToFit="1"/>
    </xf>
    <xf numFmtId="0" fontId="27" fillId="0" borderId="0" xfId="0" applyFont="1" applyAlignment="1">
      <alignment horizontal="centerContinuous" vertical="center"/>
    </xf>
    <xf numFmtId="0" fontId="6" fillId="0" borderId="0" xfId="0" applyFont="1" applyAlignment="1">
      <alignment horizontal="centerContinuous" vertical="center"/>
    </xf>
    <xf numFmtId="38" fontId="22" fillId="0" borderId="0" xfId="3" applyFont="1" applyAlignment="1">
      <alignment horizontal="centerContinuous" vertical="center"/>
    </xf>
    <xf numFmtId="0" fontId="15" fillId="0" borderId="0" xfId="0" applyFont="1" applyAlignment="1">
      <alignment horizontal="center" vertical="center"/>
    </xf>
    <xf numFmtId="179" fontId="7" fillId="0" borderId="6" xfId="0" applyNumberFormat="1" applyFont="1" applyBorder="1" applyAlignment="1">
      <alignment horizontal="center" vertical="center" wrapText="1"/>
    </xf>
    <xf numFmtId="179" fontId="15" fillId="0" borderId="7" xfId="0" applyNumberFormat="1" applyFont="1" applyBorder="1" applyAlignment="1">
      <alignment horizontal="right"/>
    </xf>
    <xf numFmtId="179" fontId="7" fillId="0" borderId="5" xfId="0" applyNumberFormat="1" applyFont="1" applyBorder="1" applyAlignment="1">
      <alignment horizontal="center" vertical="center" wrapText="1"/>
    </xf>
    <xf numFmtId="179" fontId="8" fillId="0" borderId="8" xfId="0" applyNumberFormat="1" applyFont="1" applyBorder="1" applyAlignment="1">
      <alignment wrapText="1"/>
    </xf>
    <xf numFmtId="179" fontId="15" fillId="0" borderId="0" xfId="0" applyNumberFormat="1" applyFont="1" applyAlignment="1">
      <alignment horizontal="right" vertical="center"/>
    </xf>
    <xf numFmtId="179" fontId="7" fillId="0" borderId="0" xfId="0" applyNumberFormat="1" applyFont="1" applyAlignment="1">
      <alignment horizontal="center" vertical="center" wrapText="1"/>
    </xf>
    <xf numFmtId="179" fontId="8" fillId="0" borderId="0" xfId="0" applyNumberFormat="1" applyFont="1" applyAlignment="1">
      <alignment wrapText="1"/>
    </xf>
    <xf numFmtId="179" fontId="7" fillId="0" borderId="11" xfId="0" applyNumberFormat="1" applyFont="1" applyBorder="1" applyAlignment="1">
      <alignment horizontal="center" vertical="center" wrapText="1"/>
    </xf>
    <xf numFmtId="179" fontId="15" fillId="0" borderId="56" xfId="0" applyNumberFormat="1" applyFont="1" applyBorder="1" applyAlignment="1">
      <alignment horizontal="right"/>
    </xf>
    <xf numFmtId="38" fontId="6" fillId="0" borderId="42" xfId="3" applyFont="1" applyBorder="1" applyAlignment="1"/>
    <xf numFmtId="176" fontId="6" fillId="0" borderId="3" xfId="0" applyNumberFormat="1" applyFont="1" applyBorder="1" applyAlignment="1"/>
    <xf numFmtId="38" fontId="6" fillId="0" borderId="2" xfId="3" applyFont="1" applyFill="1" applyBorder="1" applyAlignment="1"/>
    <xf numFmtId="176" fontId="6" fillId="0" borderId="1" xfId="0" applyNumberFormat="1" applyFont="1" applyBorder="1" applyAlignment="1"/>
    <xf numFmtId="38" fontId="6" fillId="0" borderId="2" xfId="3" applyFont="1" applyBorder="1" applyAlignment="1"/>
    <xf numFmtId="38" fontId="6" fillId="0" borderId="42" xfId="3" applyFont="1" applyBorder="1" applyAlignment="1">
      <alignment horizontal="center"/>
    </xf>
    <xf numFmtId="176" fontId="6" fillId="0" borderId="36" xfId="0" applyNumberFormat="1" applyFont="1" applyBorder="1" applyAlignment="1"/>
    <xf numFmtId="38" fontId="6" fillId="0" borderId="52" xfId="3" applyFont="1" applyBorder="1" applyAlignment="1"/>
    <xf numFmtId="176" fontId="6" fillId="0" borderId="13" xfId="0" applyNumberFormat="1" applyFont="1" applyBorder="1" applyAlignment="1"/>
    <xf numFmtId="176" fontId="6" fillId="0" borderId="12" xfId="0" applyNumberFormat="1" applyFont="1" applyBorder="1" applyAlignment="1"/>
    <xf numFmtId="176" fontId="6" fillId="0" borderId="18" xfId="0" applyNumberFormat="1" applyFont="1" applyBorder="1" applyAlignment="1"/>
    <xf numFmtId="176" fontId="6" fillId="0" borderId="26" xfId="0" applyNumberFormat="1" applyFont="1" applyBorder="1" applyAlignment="1"/>
    <xf numFmtId="38" fontId="6" fillId="0" borderId="8" xfId="3" applyFont="1" applyFill="1" applyBorder="1" applyAlignment="1"/>
    <xf numFmtId="38" fontId="6" fillId="0" borderId="8" xfId="3" applyFont="1" applyBorder="1" applyAlignment="1"/>
    <xf numFmtId="176" fontId="6" fillId="0" borderId="37" xfId="0" applyNumberFormat="1" applyFont="1" applyBorder="1" applyAlignment="1"/>
    <xf numFmtId="38" fontId="6" fillId="0" borderId="68" xfId="3" applyFont="1" applyBorder="1" applyAlignment="1"/>
    <xf numFmtId="0" fontId="28" fillId="0" borderId="1" xfId="0" applyFont="1" applyBorder="1" applyAlignment="1">
      <alignment horizontal="left" vertical="center" wrapText="1"/>
    </xf>
    <xf numFmtId="49" fontId="29" fillId="0" borderId="1" xfId="0" applyNumberFormat="1" applyFont="1" applyBorder="1" applyAlignment="1">
      <alignment horizontal="center" vertical="center"/>
    </xf>
    <xf numFmtId="49" fontId="28" fillId="0" borderId="1" xfId="0" applyNumberFormat="1" applyFont="1" applyBorder="1" applyAlignment="1">
      <alignment horizontal="center" vertical="center" wrapText="1"/>
    </xf>
    <xf numFmtId="49" fontId="29" fillId="0" borderId="1" xfId="2" applyNumberFormat="1" applyFont="1" applyBorder="1" applyAlignment="1">
      <alignment horizontal="center" vertical="center"/>
    </xf>
    <xf numFmtId="0" fontId="28" fillId="0" borderId="1" xfId="0" applyFont="1" applyBorder="1" applyAlignment="1">
      <alignment horizontal="center" vertical="center" shrinkToFit="1"/>
    </xf>
    <xf numFmtId="0" fontId="28" fillId="0" borderId="17" xfId="0" applyFont="1" applyBorder="1" applyAlignment="1">
      <alignment horizontal="left" vertical="center" wrapText="1"/>
    </xf>
    <xf numFmtId="0" fontId="29" fillId="0" borderId="1" xfId="0" applyFont="1" applyBorder="1" applyAlignment="1">
      <alignment horizontal="center" vertical="center"/>
    </xf>
    <xf numFmtId="0" fontId="29" fillId="0" borderId="5" xfId="0" applyFont="1" applyBorder="1" applyAlignment="1">
      <alignment horizontal="center" vertical="center"/>
    </xf>
    <xf numFmtId="49" fontId="28" fillId="0" borderId="5" xfId="0" applyNumberFormat="1" applyFont="1" applyBorder="1" applyAlignment="1">
      <alignment horizontal="center" vertical="center" wrapText="1"/>
    </xf>
    <xf numFmtId="0" fontId="28" fillId="0" borderId="22" xfId="0" applyFont="1" applyBorder="1" applyAlignment="1">
      <alignment horizontal="left" vertical="center" wrapText="1"/>
    </xf>
    <xf numFmtId="38" fontId="6" fillId="0" borderId="45" xfId="3" applyFont="1" applyBorder="1" applyAlignment="1">
      <alignment horizontal="left"/>
    </xf>
    <xf numFmtId="0" fontId="6" fillId="0" borderId="18" xfId="0" applyFont="1" applyBorder="1" applyAlignment="1">
      <alignment horizontal="right"/>
    </xf>
    <xf numFmtId="0" fontId="6" fillId="0" borderId="26" xfId="0" applyFont="1" applyBorder="1" applyAlignment="1">
      <alignment horizontal="right"/>
    </xf>
    <xf numFmtId="38" fontId="6" fillId="0" borderId="28" xfId="3" applyFont="1" applyBorder="1" applyAlignment="1">
      <alignment horizontal="right"/>
    </xf>
    <xf numFmtId="0" fontId="6" fillId="0" borderId="3" xfId="0" applyFont="1" applyBorder="1" applyAlignment="1">
      <alignment wrapText="1"/>
    </xf>
    <xf numFmtId="0" fontId="6" fillId="0" borderId="4" xfId="0" applyFont="1" applyBorder="1" applyAlignment="1">
      <alignment wrapText="1"/>
    </xf>
    <xf numFmtId="38" fontId="6" fillId="5" borderId="3" xfId="3" applyFont="1" applyFill="1" applyBorder="1" applyAlignment="1"/>
    <xf numFmtId="38" fontId="6" fillId="5" borderId="45" xfId="3" applyFont="1" applyFill="1" applyBorder="1" applyAlignment="1"/>
    <xf numFmtId="38" fontId="6" fillId="5" borderId="15" xfId="3" applyFont="1" applyFill="1" applyBorder="1" applyAlignment="1"/>
    <xf numFmtId="38" fontId="6" fillId="5" borderId="36" xfId="3" applyFont="1" applyFill="1" applyBorder="1" applyAlignment="1">
      <alignment horizontal="center"/>
    </xf>
    <xf numFmtId="38" fontId="6" fillId="5" borderId="49" xfId="3" applyFont="1" applyFill="1" applyBorder="1" applyAlignment="1">
      <alignment horizontal="center"/>
    </xf>
    <xf numFmtId="38" fontId="6" fillId="5" borderId="50" xfId="3" applyFont="1" applyFill="1" applyBorder="1" applyAlignment="1">
      <alignment horizontal="center"/>
    </xf>
    <xf numFmtId="38" fontId="6" fillId="5" borderId="14" xfId="3" applyFont="1" applyFill="1" applyBorder="1" applyAlignment="1"/>
    <xf numFmtId="38" fontId="6" fillId="5" borderId="51" xfId="3" applyFont="1" applyFill="1" applyBorder="1" applyAlignment="1">
      <alignment horizontal="center"/>
    </xf>
    <xf numFmtId="38" fontId="6" fillId="5" borderId="18" xfId="3" applyFont="1" applyFill="1" applyBorder="1" applyAlignment="1"/>
    <xf numFmtId="38" fontId="6" fillId="5" borderId="66" xfId="3" applyFont="1" applyFill="1" applyBorder="1" applyAlignment="1">
      <alignment horizontal="center"/>
    </xf>
    <xf numFmtId="38" fontId="6" fillId="5" borderId="67" xfId="3" applyFont="1" applyFill="1" applyBorder="1" applyAlignment="1">
      <alignment horizontal="center"/>
    </xf>
    <xf numFmtId="38" fontId="6" fillId="5" borderId="26" xfId="3" applyFont="1" applyFill="1" applyBorder="1" applyAlignment="1"/>
    <xf numFmtId="38" fontId="6" fillId="5" borderId="62" xfId="3" applyFont="1" applyFill="1" applyBorder="1" applyAlignment="1"/>
    <xf numFmtId="38" fontId="6" fillId="5" borderId="2" xfId="3" applyFont="1" applyFill="1" applyBorder="1" applyAlignment="1"/>
    <xf numFmtId="176" fontId="6" fillId="5" borderId="18" xfId="0" applyNumberFormat="1" applyFont="1" applyFill="1" applyBorder="1" applyAlignment="1"/>
    <xf numFmtId="176" fontId="6" fillId="5" borderId="26" xfId="0" applyNumberFormat="1" applyFont="1" applyFill="1" applyBorder="1" applyAlignment="1"/>
    <xf numFmtId="38" fontId="6" fillId="5" borderId="8" xfId="3" applyFont="1" applyFill="1" applyBorder="1" applyAlignment="1"/>
    <xf numFmtId="38" fontId="20" fillId="5" borderId="54" xfId="3" applyFont="1" applyFill="1" applyBorder="1" applyAlignment="1">
      <alignment horizontal="centerContinuous" vertical="center" wrapText="1"/>
    </xf>
    <xf numFmtId="176" fontId="15" fillId="5" borderId="58" xfId="0" applyNumberFormat="1" applyFont="1" applyFill="1" applyBorder="1" applyAlignment="1">
      <alignment horizontal="centerContinuous" vertical="center"/>
    </xf>
    <xf numFmtId="20" fontId="15" fillId="0" borderId="0" xfId="0" applyNumberFormat="1" applyFont="1">
      <alignment vertical="center"/>
    </xf>
    <xf numFmtId="20" fontId="8" fillId="0" borderId="0" xfId="0" applyNumberFormat="1" applyFont="1" applyAlignment="1">
      <alignment horizontal="left" vertical="center" shrinkToFit="1"/>
    </xf>
    <xf numFmtId="20" fontId="4" fillId="0" borderId="0" xfId="0" applyNumberFormat="1" applyFont="1" applyAlignment="1">
      <alignment horizontal="center" vertical="center" shrinkToFit="1"/>
    </xf>
    <xf numFmtId="20" fontId="15" fillId="0" borderId="0" xfId="3" applyNumberFormat="1" applyFont="1" applyAlignment="1"/>
    <xf numFmtId="20" fontId="15" fillId="0" borderId="0" xfId="0" applyNumberFormat="1" applyFont="1" applyAlignment="1"/>
    <xf numFmtId="38" fontId="22" fillId="0" borderId="72" xfId="3" applyFont="1" applyFill="1" applyBorder="1" applyAlignment="1">
      <alignment vertical="center"/>
    </xf>
    <xf numFmtId="176" fontId="6" fillId="5" borderId="36" xfId="0" applyNumberFormat="1" applyFont="1" applyFill="1" applyBorder="1" applyAlignment="1"/>
    <xf numFmtId="38" fontId="6" fillId="5" borderId="52" xfId="3" applyFont="1" applyFill="1" applyBorder="1" applyAlignment="1"/>
    <xf numFmtId="38" fontId="6" fillId="0" borderId="52" xfId="3" applyFont="1" applyFill="1" applyBorder="1" applyAlignment="1"/>
    <xf numFmtId="176" fontId="6" fillId="0" borderId="73" xfId="0" applyNumberFormat="1" applyFont="1" applyBorder="1" applyAlignment="1"/>
    <xf numFmtId="38" fontId="6" fillId="0" borderId="15" xfId="3" applyFont="1" applyFill="1" applyBorder="1" applyAlignment="1"/>
    <xf numFmtId="176" fontId="6" fillId="5" borderId="3" xfId="0" applyNumberFormat="1" applyFont="1" applyFill="1" applyBorder="1" applyAlignment="1"/>
    <xf numFmtId="176" fontId="6" fillId="5" borderId="13" xfId="0" applyNumberFormat="1" applyFont="1" applyFill="1" applyBorder="1" applyAlignment="1"/>
    <xf numFmtId="176" fontId="20" fillId="0" borderId="41" xfId="0" applyNumberFormat="1" applyFont="1" applyBorder="1" applyAlignment="1">
      <alignment horizontal="center"/>
    </xf>
    <xf numFmtId="177" fontId="6" fillId="3" borderId="28" xfId="0" applyNumberFormat="1" applyFont="1" applyFill="1" applyBorder="1" applyAlignment="1"/>
    <xf numFmtId="177" fontId="22" fillId="3" borderId="28" xfId="0" applyNumberFormat="1" applyFont="1" applyFill="1" applyBorder="1" applyAlignment="1"/>
    <xf numFmtId="177" fontId="6" fillId="3" borderId="28" xfId="0" applyNumberFormat="1" applyFont="1" applyFill="1" applyBorder="1">
      <alignment vertical="center"/>
    </xf>
    <xf numFmtId="178" fontId="6" fillId="3" borderId="28" xfId="0" applyNumberFormat="1" applyFont="1" applyFill="1" applyBorder="1" applyAlignment="1"/>
    <xf numFmtId="178" fontId="6" fillId="3" borderId="46" xfId="0" applyNumberFormat="1" applyFont="1" applyFill="1" applyBorder="1" applyAlignment="1"/>
    <xf numFmtId="177" fontId="6" fillId="3" borderId="48" xfId="0" applyNumberFormat="1" applyFont="1" applyFill="1" applyBorder="1" applyAlignment="1"/>
    <xf numFmtId="178" fontId="6" fillId="3" borderId="48" xfId="0" applyNumberFormat="1" applyFont="1" applyFill="1" applyBorder="1" applyAlignment="1"/>
    <xf numFmtId="178" fontId="6" fillId="3" borderId="29" xfId="0" applyNumberFormat="1" applyFont="1" applyFill="1" applyBorder="1" applyAlignment="1"/>
    <xf numFmtId="0" fontId="6" fillId="0" borderId="0" xfId="0" applyFont="1" applyAlignment="1"/>
    <xf numFmtId="177" fontId="6" fillId="3" borderId="65" xfId="0" applyNumberFormat="1" applyFont="1" applyFill="1" applyBorder="1" applyAlignment="1"/>
    <xf numFmtId="179" fontId="7" fillId="0" borderId="1" xfId="0" applyNumberFormat="1" applyFont="1" applyBorder="1" applyAlignment="1">
      <alignment horizontal="center" vertical="center" wrapText="1"/>
    </xf>
    <xf numFmtId="179" fontId="15" fillId="0" borderId="2" xfId="0" applyNumberFormat="1" applyFont="1" applyBorder="1" applyAlignment="1">
      <alignment horizontal="right"/>
    </xf>
    <xf numFmtId="179" fontId="8" fillId="0" borderId="2" xfId="0" applyNumberFormat="1" applyFont="1" applyBorder="1" applyAlignment="1">
      <alignment wrapText="1"/>
    </xf>
    <xf numFmtId="179" fontId="15" fillId="0" borderId="8" xfId="0" applyNumberFormat="1" applyFont="1" applyBorder="1" applyAlignment="1">
      <alignment horizontal="right"/>
    </xf>
    <xf numFmtId="179" fontId="7" fillId="5" borderId="6" xfId="0" applyNumberFormat="1" applyFont="1" applyFill="1" applyBorder="1" applyAlignment="1">
      <alignment horizontal="center" vertical="center" wrapText="1"/>
    </xf>
    <xf numFmtId="179" fontId="8" fillId="5" borderId="7" xfId="0" applyNumberFormat="1" applyFont="1" applyFill="1" applyBorder="1" applyAlignment="1">
      <alignment wrapText="1"/>
    </xf>
    <xf numFmtId="179" fontId="7" fillId="5" borderId="1" xfId="0" applyNumberFormat="1" applyFont="1" applyFill="1" applyBorder="1" applyAlignment="1">
      <alignment horizontal="center" vertical="center" wrapText="1"/>
    </xf>
    <xf numFmtId="179" fontId="8" fillId="5" borderId="2" xfId="0" applyNumberFormat="1" applyFont="1" applyFill="1" applyBorder="1" applyAlignment="1">
      <alignment wrapText="1"/>
    </xf>
    <xf numFmtId="179" fontId="15" fillId="5" borderId="2" xfId="0" applyNumberFormat="1" applyFont="1" applyFill="1" applyBorder="1" applyAlignment="1">
      <alignment horizontal="right"/>
    </xf>
    <xf numFmtId="0" fontId="15" fillId="0" borderId="30" xfId="0" applyFont="1" applyBorder="1" applyAlignment="1">
      <alignment horizontal="center" vertical="center" wrapText="1"/>
    </xf>
    <xf numFmtId="0" fontId="15" fillId="0" borderId="4" xfId="0" applyFont="1" applyBorder="1" applyAlignment="1">
      <alignment horizontal="center" vertical="center"/>
    </xf>
    <xf numFmtId="179" fontId="15" fillId="0" borderId="9" xfId="0" applyNumberFormat="1" applyFont="1" applyBorder="1" applyAlignment="1">
      <alignment horizontal="right" vertical="center"/>
    </xf>
    <xf numFmtId="179" fontId="15" fillId="0" borderId="69" xfId="0" applyNumberFormat="1" applyFont="1" applyBorder="1" applyAlignment="1">
      <alignment horizontal="right" vertical="center"/>
    </xf>
    <xf numFmtId="0" fontId="15" fillId="0" borderId="3" xfId="0" applyFont="1" applyBorder="1" applyAlignment="1">
      <alignment horizontal="center" vertical="center"/>
    </xf>
    <xf numFmtId="179" fontId="15" fillId="0" borderId="12" xfId="0" applyNumberFormat="1" applyFont="1" applyBorder="1" applyAlignment="1">
      <alignment horizontal="right" vertical="center"/>
    </xf>
    <xf numFmtId="179" fontId="15" fillId="0" borderId="11" xfId="0" applyNumberFormat="1" applyFont="1" applyBorder="1" applyAlignment="1">
      <alignment horizontal="right" vertical="center"/>
    </xf>
    <xf numFmtId="0" fontId="15" fillId="5" borderId="3" xfId="0" applyFont="1" applyFill="1" applyBorder="1" applyAlignment="1">
      <alignment horizontal="center" vertical="center"/>
    </xf>
    <xf numFmtId="179" fontId="15" fillId="5" borderId="12" xfId="0" applyNumberFormat="1" applyFont="1" applyFill="1" applyBorder="1" applyAlignment="1">
      <alignment horizontal="right" vertical="center"/>
    </xf>
    <xf numFmtId="179" fontId="15" fillId="5" borderId="11" xfId="0" applyNumberFormat="1" applyFont="1" applyFill="1" applyBorder="1" applyAlignment="1">
      <alignment horizontal="right" vertical="center"/>
    </xf>
    <xf numFmtId="0" fontId="15" fillId="5" borderId="16" xfId="0" applyFont="1" applyFill="1" applyBorder="1" applyAlignment="1">
      <alignment horizontal="center" vertical="center" wrapText="1"/>
    </xf>
    <xf numFmtId="0" fontId="15" fillId="5" borderId="15" xfId="0" applyFont="1" applyFill="1" applyBorder="1" applyAlignment="1">
      <alignment horizontal="center" vertical="center"/>
    </xf>
    <xf numFmtId="179" fontId="15" fillId="5" borderId="9" xfId="0" applyNumberFormat="1" applyFont="1" applyFill="1" applyBorder="1" applyAlignment="1">
      <alignment horizontal="right" vertical="center"/>
    </xf>
    <xf numFmtId="0" fontId="15" fillId="0" borderId="15" xfId="0" applyFont="1" applyBorder="1" applyAlignment="1">
      <alignment horizontal="center" vertical="center" wrapText="1"/>
    </xf>
    <xf numFmtId="179" fontId="15" fillId="0" borderId="10" xfId="0" applyNumberFormat="1" applyFont="1" applyBorder="1" applyAlignment="1">
      <alignment horizontal="right" vertical="center"/>
    </xf>
    <xf numFmtId="0" fontId="17" fillId="0" borderId="0" xfId="0" applyFont="1">
      <alignment vertical="center"/>
    </xf>
    <xf numFmtId="0" fontId="17" fillId="0" borderId="0" xfId="0" applyFont="1" applyAlignment="1">
      <alignment horizontal="left" vertical="center"/>
    </xf>
    <xf numFmtId="0" fontId="15" fillId="0" borderId="3" xfId="0" applyFont="1" applyBorder="1" applyAlignment="1">
      <alignment horizontal="center" vertical="center" wrapText="1"/>
    </xf>
    <xf numFmtId="0" fontId="29" fillId="0" borderId="31" xfId="0" applyFont="1" applyBorder="1" applyAlignment="1">
      <alignment horizontal="center" vertical="center" wrapText="1"/>
    </xf>
    <xf numFmtId="0" fontId="29" fillId="0" borderId="23" xfId="0" applyFont="1" applyBorder="1" applyAlignment="1">
      <alignment horizontal="center" vertical="center"/>
    </xf>
    <xf numFmtId="0" fontId="29" fillId="0" borderId="71" xfId="0" applyFont="1" applyBorder="1" applyAlignment="1">
      <alignment horizontal="center" vertical="center"/>
    </xf>
    <xf numFmtId="0" fontId="29" fillId="0" borderId="74" xfId="0" applyFont="1" applyBorder="1" applyAlignment="1">
      <alignment horizontal="center" vertical="center"/>
    </xf>
    <xf numFmtId="179" fontId="30" fillId="0" borderId="19" xfId="0" applyNumberFormat="1" applyFont="1" applyBorder="1" applyAlignment="1">
      <alignment horizontal="center" vertical="center" wrapText="1"/>
    </xf>
    <xf numFmtId="179" fontId="30" fillId="0" borderId="33" xfId="0" applyNumberFormat="1" applyFont="1" applyBorder="1" applyAlignment="1">
      <alignment horizontal="center" vertical="center" wrapText="1"/>
    </xf>
    <xf numFmtId="179" fontId="30" fillId="0" borderId="75" xfId="0" applyNumberFormat="1" applyFont="1" applyBorder="1" applyAlignment="1">
      <alignment horizontal="center" vertical="center" wrapText="1"/>
    </xf>
    <xf numFmtId="179" fontId="30" fillId="0" borderId="63" xfId="0" applyNumberFormat="1" applyFont="1" applyBorder="1" applyAlignment="1">
      <alignment horizontal="center" vertical="center" wrapText="1"/>
    </xf>
    <xf numFmtId="38" fontId="6" fillId="0" borderId="70" xfId="3" applyFont="1" applyBorder="1" applyAlignment="1">
      <alignment horizontal="center"/>
    </xf>
    <xf numFmtId="38" fontId="6" fillId="0" borderId="64" xfId="3" applyFont="1" applyBorder="1" applyAlignment="1">
      <alignment horizontal="center"/>
    </xf>
    <xf numFmtId="38" fontId="6" fillId="0" borderId="54" xfId="3" applyFont="1" applyBorder="1" applyAlignment="1">
      <alignment horizontal="center"/>
    </xf>
    <xf numFmtId="38" fontId="6" fillId="0" borderId="58" xfId="3" applyFont="1" applyBorder="1" applyAlignment="1">
      <alignment horizontal="center"/>
    </xf>
    <xf numFmtId="38" fontId="6" fillId="0" borderId="34" xfId="3" applyFont="1" applyBorder="1" applyAlignment="1">
      <alignment horizontal="center"/>
    </xf>
    <xf numFmtId="38" fontId="6" fillId="0" borderId="45" xfId="3" applyFont="1" applyBorder="1" applyAlignment="1">
      <alignment horizontal="center"/>
    </xf>
    <xf numFmtId="38" fontId="6" fillId="0" borderId="55" xfId="3" applyFont="1" applyBorder="1" applyAlignment="1">
      <alignment horizontal="center"/>
    </xf>
    <xf numFmtId="38" fontId="6" fillId="0" borderId="60" xfId="3" applyFont="1" applyBorder="1" applyAlignment="1">
      <alignment horizontal="center"/>
    </xf>
    <xf numFmtId="38" fontId="3" fillId="0" borderId="54" xfId="3" applyFont="1" applyBorder="1" applyAlignment="1">
      <alignment horizontal="center" vertical="center"/>
    </xf>
    <xf numFmtId="38" fontId="3" fillId="0" borderId="57" xfId="3" applyFont="1" applyBorder="1" applyAlignment="1">
      <alignment horizontal="center" vertical="center"/>
    </xf>
    <xf numFmtId="38" fontId="3" fillId="0" borderId="58" xfId="3" applyFont="1" applyBorder="1" applyAlignment="1">
      <alignment horizontal="center" vertical="center"/>
    </xf>
    <xf numFmtId="38" fontId="6" fillId="0" borderId="31" xfId="3" applyFont="1" applyBorder="1" applyAlignment="1">
      <alignment horizontal="center"/>
    </xf>
    <xf numFmtId="38" fontId="6" fillId="0" borderId="33" xfId="3" applyFont="1" applyBorder="1" applyAlignment="1">
      <alignment horizontal="center"/>
    </xf>
    <xf numFmtId="38" fontId="6" fillId="5" borderId="34" xfId="3" applyFont="1" applyFill="1" applyBorder="1" applyAlignment="1">
      <alignment horizontal="center"/>
    </xf>
    <xf numFmtId="38" fontId="6" fillId="5" borderId="45" xfId="3" applyFont="1" applyFill="1" applyBorder="1" applyAlignment="1">
      <alignment horizontal="center"/>
    </xf>
    <xf numFmtId="38" fontId="6" fillId="5" borderId="55" xfId="3" applyFont="1" applyFill="1" applyBorder="1" applyAlignment="1">
      <alignment horizontal="center"/>
    </xf>
    <xf numFmtId="38" fontId="6" fillId="5" borderId="60" xfId="3" applyFont="1" applyFill="1" applyBorder="1" applyAlignment="1">
      <alignment horizontal="center"/>
    </xf>
    <xf numFmtId="38" fontId="6" fillId="5" borderId="54" xfId="3" applyFont="1" applyFill="1" applyBorder="1" applyAlignment="1">
      <alignment horizontal="center"/>
    </xf>
    <xf numFmtId="38" fontId="6" fillId="5" borderId="58" xfId="3" applyFont="1" applyFill="1" applyBorder="1" applyAlignment="1">
      <alignment horizontal="center"/>
    </xf>
    <xf numFmtId="38" fontId="3" fillId="5" borderId="54" xfId="3" applyFont="1" applyFill="1" applyBorder="1" applyAlignment="1">
      <alignment horizontal="center" vertical="center"/>
    </xf>
    <xf numFmtId="38" fontId="3" fillId="5" borderId="58" xfId="3" applyFont="1" applyFill="1" applyBorder="1" applyAlignment="1">
      <alignment horizontal="center" vertical="center"/>
    </xf>
    <xf numFmtId="38" fontId="6" fillId="3" borderId="71" xfId="0" applyNumberFormat="1" applyFont="1" applyFill="1" applyBorder="1" applyAlignment="1">
      <alignment horizontal="center" vertical="center"/>
    </xf>
    <xf numFmtId="38" fontId="6" fillId="3" borderId="63" xfId="0" applyNumberFormat="1" applyFont="1" applyFill="1" applyBorder="1" applyAlignment="1">
      <alignment horizontal="center" vertical="center"/>
    </xf>
    <xf numFmtId="38" fontId="6" fillId="5" borderId="31" xfId="3" applyFont="1" applyFill="1" applyBorder="1" applyAlignment="1">
      <alignment horizontal="center"/>
    </xf>
    <xf numFmtId="38" fontId="6" fillId="5" borderId="33" xfId="3" applyFont="1" applyFill="1" applyBorder="1" applyAlignment="1">
      <alignment horizontal="center"/>
    </xf>
    <xf numFmtId="38" fontId="6" fillId="3" borderId="71" xfId="0" applyNumberFormat="1" applyFont="1" applyFill="1" applyBorder="1" applyAlignment="1">
      <alignment horizontal="center" vertical="center" wrapText="1"/>
    </xf>
    <xf numFmtId="38" fontId="6" fillId="3" borderId="63" xfId="0" applyNumberFormat="1" applyFont="1" applyFill="1" applyBorder="1" applyAlignment="1">
      <alignment horizontal="center" vertical="center" wrapText="1"/>
    </xf>
    <xf numFmtId="176" fontId="6" fillId="5" borderId="71" xfId="0" applyNumberFormat="1" applyFont="1" applyFill="1" applyBorder="1" applyAlignment="1">
      <alignment horizontal="center" vertical="center"/>
    </xf>
    <xf numFmtId="176" fontId="6" fillId="5" borderId="63" xfId="0" applyNumberFormat="1" applyFont="1" applyFill="1" applyBorder="1" applyAlignment="1">
      <alignment horizontal="center" vertical="center"/>
    </xf>
    <xf numFmtId="0" fontId="3" fillId="5" borderId="39" xfId="0" applyFont="1" applyFill="1" applyBorder="1" applyAlignment="1">
      <alignment horizontal="center" vertical="center" wrapText="1"/>
    </xf>
    <xf numFmtId="0" fontId="3" fillId="5" borderId="40" xfId="0" applyFont="1" applyFill="1" applyBorder="1" applyAlignment="1">
      <alignment horizontal="center" vertical="center" wrapText="1"/>
    </xf>
    <xf numFmtId="38" fontId="6" fillId="5" borderId="53" xfId="3" applyFont="1" applyFill="1" applyBorder="1" applyAlignment="1">
      <alignment horizontal="center"/>
    </xf>
    <xf numFmtId="38" fontId="6" fillId="5" borderId="61" xfId="3" applyFont="1" applyFill="1" applyBorder="1" applyAlignment="1">
      <alignment horizontal="center"/>
    </xf>
    <xf numFmtId="38" fontId="6" fillId="5" borderId="34" xfId="0" applyNumberFormat="1" applyFont="1" applyFill="1" applyBorder="1" applyAlignment="1">
      <alignment horizontal="center" vertical="center" wrapText="1"/>
    </xf>
    <xf numFmtId="38" fontId="6" fillId="5" borderId="45" xfId="0" applyNumberFormat="1" applyFont="1" applyFill="1" applyBorder="1" applyAlignment="1">
      <alignment horizontal="center" vertical="center" wrapText="1"/>
    </xf>
    <xf numFmtId="38" fontId="6" fillId="5" borderId="35" xfId="0" applyNumberFormat="1" applyFont="1" applyFill="1" applyBorder="1" applyAlignment="1">
      <alignment horizontal="center" vertical="center" wrapText="1"/>
    </xf>
    <xf numFmtId="38" fontId="6" fillId="5" borderId="62" xfId="0" applyNumberFormat="1" applyFont="1" applyFill="1" applyBorder="1" applyAlignment="1">
      <alignment horizontal="center" vertical="center" wrapText="1"/>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38" fontId="21" fillId="4" borderId="7" xfId="3" applyFont="1" applyFill="1" applyBorder="1" applyAlignment="1">
      <alignment horizontal="center" vertical="center" wrapText="1"/>
    </xf>
    <xf numFmtId="38" fontId="21" fillId="4" borderId="2" xfId="3" applyFont="1" applyFill="1" applyBorder="1" applyAlignment="1">
      <alignment horizontal="center" vertical="center" wrapText="1"/>
    </xf>
    <xf numFmtId="38" fontId="9" fillId="0" borderId="7" xfId="3" applyFont="1" applyFill="1" applyBorder="1" applyAlignment="1">
      <alignment horizontal="center" vertical="center" wrapText="1"/>
    </xf>
    <xf numFmtId="38" fontId="9" fillId="0" borderId="2" xfId="3" applyFont="1" applyFill="1" applyBorder="1" applyAlignment="1">
      <alignment horizontal="center" vertical="center" wrapText="1"/>
    </xf>
    <xf numFmtId="0" fontId="21" fillId="4" borderId="6" xfId="1" applyFont="1" applyFill="1" applyBorder="1" applyAlignment="1">
      <alignment horizontal="center" vertical="center" wrapText="1"/>
    </xf>
    <xf numFmtId="0" fontId="21" fillId="4" borderId="1" xfId="1" applyFont="1" applyFill="1" applyBorder="1" applyAlignment="1">
      <alignment horizontal="center" vertical="center" wrapText="1"/>
    </xf>
    <xf numFmtId="0" fontId="9" fillId="0" borderId="6" xfId="1" applyFont="1" applyBorder="1" applyAlignment="1">
      <alignment horizontal="center" vertical="center" wrapText="1"/>
    </xf>
    <xf numFmtId="0" fontId="9" fillId="0" borderId="1" xfId="1" applyFont="1" applyBorder="1" applyAlignment="1">
      <alignment horizontal="center" vertical="center" wrapText="1"/>
    </xf>
    <xf numFmtId="0" fontId="9" fillId="3" borderId="27" xfId="1" applyFont="1" applyFill="1" applyBorder="1" applyAlignment="1">
      <alignment horizontal="center" vertical="center" wrapText="1"/>
    </xf>
    <xf numFmtId="0" fontId="9" fillId="3" borderId="28" xfId="1" applyFont="1" applyFill="1" applyBorder="1" applyAlignment="1">
      <alignment horizontal="center" vertical="center" wrapText="1"/>
    </xf>
    <xf numFmtId="0" fontId="9" fillId="0" borderId="30" xfId="1" applyFont="1" applyBorder="1" applyAlignment="1">
      <alignment horizontal="center" vertical="center" wrapText="1"/>
    </xf>
    <xf numFmtId="0" fontId="9" fillId="0" borderId="3" xfId="1" applyFont="1" applyBorder="1" applyAlignment="1">
      <alignment horizontal="center" vertical="center" wrapText="1"/>
    </xf>
    <xf numFmtId="0" fontId="21" fillId="4" borderId="23" xfId="1" applyFont="1" applyFill="1" applyBorder="1" applyAlignment="1">
      <alignment horizontal="center" vertical="center" wrapText="1"/>
    </xf>
    <xf numFmtId="0" fontId="21" fillId="4" borderId="24" xfId="1" applyFont="1" applyFill="1" applyBorder="1" applyAlignment="1">
      <alignment horizontal="center" vertical="center" wrapText="1"/>
    </xf>
    <xf numFmtId="0" fontId="21" fillId="4" borderId="25" xfId="1" applyFont="1" applyFill="1" applyBorder="1" applyAlignment="1">
      <alignment horizontal="center" vertical="center" wrapText="1"/>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38" fontId="22" fillId="3" borderId="54" xfId="3" applyFont="1" applyFill="1" applyBorder="1" applyAlignment="1">
      <alignment horizontal="center" vertical="center"/>
    </xf>
    <xf numFmtId="38" fontId="22" fillId="3" borderId="58" xfId="3" applyFont="1" applyFill="1" applyBorder="1" applyAlignment="1">
      <alignment horizontal="center" vertical="center"/>
    </xf>
    <xf numFmtId="38" fontId="20" fillId="5" borderId="57" xfId="3" applyFont="1" applyFill="1" applyBorder="1" applyAlignment="1">
      <alignment horizontal="center" vertical="center" wrapText="1"/>
    </xf>
    <xf numFmtId="38" fontId="20" fillId="5" borderId="58" xfId="3" applyFont="1" applyFill="1" applyBorder="1" applyAlignment="1">
      <alignment horizontal="center" vertical="center" wrapText="1"/>
    </xf>
    <xf numFmtId="38" fontId="6" fillId="5" borderId="39" xfId="3" applyFont="1" applyFill="1" applyBorder="1" applyAlignment="1">
      <alignment horizontal="right"/>
    </xf>
    <xf numFmtId="38" fontId="6" fillId="5" borderId="40" xfId="3" applyFont="1" applyFill="1" applyBorder="1" applyAlignment="1">
      <alignment horizontal="right"/>
    </xf>
    <xf numFmtId="38" fontId="6" fillId="5" borderId="34" xfId="3" applyFont="1" applyFill="1" applyBorder="1" applyAlignment="1">
      <alignment horizontal="right"/>
    </xf>
    <xf numFmtId="38" fontId="6" fillId="5" borderId="45" xfId="3" applyFont="1" applyFill="1" applyBorder="1" applyAlignment="1">
      <alignment horizontal="right"/>
    </xf>
    <xf numFmtId="38" fontId="6" fillId="5" borderId="35" xfId="3" applyFont="1" applyFill="1" applyBorder="1" applyAlignment="1">
      <alignment horizontal="right"/>
    </xf>
    <xf numFmtId="38" fontId="6" fillId="5" borderId="62" xfId="3" applyFont="1" applyFill="1" applyBorder="1" applyAlignment="1">
      <alignment horizontal="right"/>
    </xf>
    <xf numFmtId="38" fontId="20" fillId="0" borderId="54" xfId="3" applyFont="1" applyBorder="1" applyAlignment="1">
      <alignment horizontal="center" vertical="center" wrapText="1"/>
    </xf>
    <xf numFmtId="38" fontId="20" fillId="0" borderId="58" xfId="3" applyFont="1" applyBorder="1" applyAlignment="1">
      <alignment horizontal="center" vertical="center" wrapText="1"/>
    </xf>
    <xf numFmtId="38" fontId="6" fillId="5" borderId="54" xfId="3" applyFont="1" applyFill="1" applyBorder="1" applyAlignment="1">
      <alignment horizontal="right"/>
    </xf>
    <xf numFmtId="38" fontId="6" fillId="5" borderId="58" xfId="3" applyFont="1" applyFill="1" applyBorder="1" applyAlignment="1">
      <alignment horizontal="right"/>
    </xf>
    <xf numFmtId="38" fontId="6" fillId="0" borderId="54" xfId="3" applyFont="1" applyBorder="1" applyAlignment="1">
      <alignment horizontal="right"/>
    </xf>
    <xf numFmtId="38" fontId="6" fillId="0" borderId="58" xfId="3" applyFont="1" applyBorder="1" applyAlignment="1">
      <alignment horizontal="right"/>
    </xf>
    <xf numFmtId="0" fontId="6" fillId="0" borderId="39" xfId="0" applyFont="1" applyBorder="1" applyAlignment="1">
      <alignment horizontal="right" vertical="center" wrapText="1"/>
    </xf>
    <xf numFmtId="0" fontId="6" fillId="0" borderId="40" xfId="0" applyFont="1" applyBorder="1" applyAlignment="1">
      <alignment horizontal="right" vertical="center" wrapText="1"/>
    </xf>
    <xf numFmtId="0" fontId="6" fillId="0" borderId="34" xfId="0" applyFont="1" applyBorder="1" applyAlignment="1">
      <alignment horizontal="right" vertical="center" wrapText="1"/>
    </xf>
    <xf numFmtId="0" fontId="6" fillId="0" borderId="45" xfId="0" applyFont="1" applyBorder="1" applyAlignment="1">
      <alignment horizontal="right" vertical="center" wrapText="1"/>
    </xf>
    <xf numFmtId="0" fontId="6" fillId="0" borderId="35" xfId="0" applyFont="1" applyBorder="1" applyAlignment="1">
      <alignment horizontal="right" vertical="center" wrapText="1"/>
    </xf>
    <xf numFmtId="0" fontId="6" fillId="0" borderId="62" xfId="0" applyFont="1" applyBorder="1" applyAlignment="1">
      <alignment horizontal="right" vertical="center" wrapText="1"/>
    </xf>
    <xf numFmtId="38" fontId="6" fillId="0" borderId="54" xfId="3" applyFont="1" applyBorder="1" applyAlignment="1">
      <alignment horizontal="right" vertical="center"/>
    </xf>
    <xf numFmtId="38" fontId="6" fillId="0" borderId="58" xfId="3" applyFont="1" applyBorder="1" applyAlignment="1">
      <alignment horizontal="right" vertical="center"/>
    </xf>
    <xf numFmtId="176" fontId="20" fillId="5" borderId="57" xfId="0" applyNumberFormat="1" applyFont="1" applyFill="1" applyBorder="1" applyAlignment="1">
      <alignment horizontal="center" vertical="center" wrapText="1"/>
    </xf>
    <xf numFmtId="176" fontId="20" fillId="5" borderId="58" xfId="0" applyNumberFormat="1" applyFont="1" applyFill="1" applyBorder="1" applyAlignment="1">
      <alignment horizontal="center" vertical="center" wrapText="1"/>
    </xf>
    <xf numFmtId="0" fontId="6" fillId="5" borderId="39" xfId="0" applyFont="1" applyFill="1" applyBorder="1" applyAlignment="1">
      <alignment horizontal="right" wrapText="1"/>
    </xf>
    <xf numFmtId="0" fontId="6" fillId="5" borderId="40" xfId="0" applyFont="1" applyFill="1" applyBorder="1" applyAlignment="1">
      <alignment horizontal="right" wrapText="1"/>
    </xf>
    <xf numFmtId="0" fontId="6" fillId="5" borderId="34" xfId="0" applyFont="1" applyFill="1" applyBorder="1" applyAlignment="1">
      <alignment horizontal="right" wrapText="1"/>
    </xf>
    <xf numFmtId="0" fontId="6" fillId="5" borderId="45" xfId="0" applyFont="1" applyFill="1" applyBorder="1" applyAlignment="1">
      <alignment horizontal="right" wrapText="1"/>
    </xf>
    <xf numFmtId="0" fontId="6" fillId="5" borderId="35" xfId="0" applyFont="1" applyFill="1" applyBorder="1" applyAlignment="1">
      <alignment horizontal="right" wrapText="1"/>
    </xf>
    <xf numFmtId="0" fontId="6" fillId="5" borderId="62" xfId="0" applyFont="1" applyFill="1" applyBorder="1" applyAlignment="1">
      <alignment horizontal="right" wrapText="1"/>
    </xf>
    <xf numFmtId="176" fontId="6" fillId="5" borderId="54" xfId="0" applyNumberFormat="1" applyFont="1" applyFill="1" applyBorder="1" applyAlignment="1">
      <alignment horizontal="right"/>
    </xf>
    <xf numFmtId="176" fontId="6" fillId="5" borderId="58" xfId="0" applyNumberFormat="1" applyFont="1" applyFill="1" applyBorder="1" applyAlignment="1">
      <alignment horizontal="right"/>
    </xf>
    <xf numFmtId="0" fontId="23" fillId="0" borderId="0" xfId="0" applyFont="1" applyAlignment="1">
      <alignment horizontal="left" vertical="center" wrapText="1" shrinkToFit="1"/>
    </xf>
    <xf numFmtId="0" fontId="22" fillId="0" borderId="31" xfId="0" applyFont="1" applyBorder="1" applyAlignment="1">
      <alignment horizontal="right"/>
    </xf>
    <xf numFmtId="0" fontId="22" fillId="0" borderId="33" xfId="0" applyFont="1" applyBorder="1" applyAlignment="1">
      <alignment horizontal="right"/>
    </xf>
    <xf numFmtId="0" fontId="22" fillId="0" borderId="34" xfId="0" applyFont="1" applyBorder="1" applyAlignment="1">
      <alignment horizontal="right"/>
    </xf>
    <xf numFmtId="0" fontId="22" fillId="0" borderId="18" xfId="0" applyFont="1" applyBorder="1" applyAlignment="1">
      <alignment horizontal="right"/>
    </xf>
    <xf numFmtId="0" fontId="22" fillId="0" borderId="55" xfId="0" applyFont="1" applyBorder="1" applyAlignment="1">
      <alignment horizontal="right"/>
    </xf>
    <xf numFmtId="0" fontId="22" fillId="0" borderId="60" xfId="0" applyFont="1" applyBorder="1" applyAlignment="1">
      <alignment horizontal="right"/>
    </xf>
    <xf numFmtId="0" fontId="22" fillId="0" borderId="54" xfId="0" applyFont="1" applyBorder="1" applyAlignment="1">
      <alignment horizontal="right"/>
    </xf>
    <xf numFmtId="0" fontId="22" fillId="0" borderId="58" xfId="0" applyFont="1" applyBorder="1" applyAlignment="1">
      <alignment horizontal="right"/>
    </xf>
    <xf numFmtId="38" fontId="20" fillId="5" borderId="54" xfId="3" applyFont="1" applyFill="1" applyBorder="1" applyAlignment="1">
      <alignment horizontal="center" vertical="center" wrapText="1"/>
    </xf>
    <xf numFmtId="0" fontId="20" fillId="0" borderId="57" xfId="0" applyFont="1" applyBorder="1" applyAlignment="1">
      <alignment horizontal="center" vertical="center" wrapText="1"/>
    </xf>
    <xf numFmtId="0" fontId="20" fillId="0" borderId="58" xfId="0" applyFont="1" applyBorder="1" applyAlignment="1">
      <alignment horizontal="center" vertical="center" wrapText="1"/>
    </xf>
    <xf numFmtId="38" fontId="6" fillId="0" borderId="31" xfId="3" applyFont="1" applyBorder="1" applyAlignment="1">
      <alignment horizontal="right"/>
    </xf>
    <xf numFmtId="38" fontId="6" fillId="0" borderId="33" xfId="3" applyFont="1" applyBorder="1" applyAlignment="1">
      <alignment horizontal="right"/>
    </xf>
    <xf numFmtId="38" fontId="6" fillId="0" borderId="47" xfId="3" applyFont="1" applyBorder="1" applyAlignment="1">
      <alignment horizontal="right"/>
    </xf>
    <xf numFmtId="38" fontId="6" fillId="0" borderId="45" xfId="3" applyFont="1" applyBorder="1" applyAlignment="1">
      <alignment horizontal="right"/>
    </xf>
    <xf numFmtId="38" fontId="6" fillId="0" borderId="55" xfId="3" applyFont="1" applyBorder="1" applyAlignment="1">
      <alignment horizontal="right"/>
    </xf>
    <xf numFmtId="38" fontId="6" fillId="0" borderId="60" xfId="3" applyFont="1" applyBorder="1" applyAlignment="1">
      <alignment horizontal="right"/>
    </xf>
    <xf numFmtId="38" fontId="6" fillId="5" borderId="31" xfId="3" applyFont="1" applyFill="1" applyBorder="1" applyAlignment="1">
      <alignment horizontal="right"/>
    </xf>
    <xf numFmtId="38" fontId="6" fillId="5" borderId="33" xfId="3" applyFont="1" applyFill="1" applyBorder="1" applyAlignment="1">
      <alignment horizontal="right"/>
    </xf>
    <xf numFmtId="38" fontId="6" fillId="5" borderId="55" xfId="3" applyFont="1" applyFill="1" applyBorder="1" applyAlignment="1">
      <alignment horizontal="right"/>
    </xf>
    <xf numFmtId="38" fontId="6" fillId="5" borderId="60" xfId="3" applyFont="1" applyFill="1" applyBorder="1" applyAlignment="1">
      <alignment horizontal="right"/>
    </xf>
  </cellXfs>
  <cellStyles count="7">
    <cellStyle name="桁区切り" xfId="3" builtinId="6"/>
    <cellStyle name="桁区切り 2" xfId="5"/>
    <cellStyle name="桁区切り 3" xfId="6"/>
    <cellStyle name="標準" xfId="0" builtinId="0"/>
    <cellStyle name="標準 2" xfId="4"/>
    <cellStyle name="標準 3" xfId="2"/>
    <cellStyle name="標準_（別紙）H24年度_対象帳票一覧" xfId="1"/>
  </cellStyles>
  <dxfs count="3">
    <dxf>
      <fill>
        <patternFill>
          <bgColor theme="9" tint="0.79998168889431442"/>
        </patternFill>
      </fill>
    </dxf>
    <dxf>
      <fill>
        <patternFill>
          <bgColor theme="5" tint="0.79998168889431442"/>
        </patternFill>
      </fill>
    </dxf>
    <dxf>
      <fill>
        <patternFill>
          <bgColor theme="3" tint="0.89996032593768116"/>
        </patternFill>
      </fill>
    </dxf>
  </dxfs>
  <tableStyles count="0" defaultTableStyle="TableStyleMedium2" defaultPivotStyle="PivotStyleLight16"/>
  <colors>
    <mruColors>
      <color rgb="FFF9D7E3"/>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3"/>
  <sheetViews>
    <sheetView tabSelected="1" view="pageBreakPreview" zoomScaleNormal="100" zoomScaleSheetLayoutView="100" workbookViewId="0">
      <selection activeCell="E5" sqref="E5"/>
    </sheetView>
  </sheetViews>
  <sheetFormatPr defaultRowHeight="13.2"/>
  <cols>
    <col min="1" max="1" width="3.69921875" style="16" customWidth="1"/>
    <col min="2" max="2" width="8.59765625" style="16" customWidth="1"/>
    <col min="3" max="4" width="20.69921875" style="16" customWidth="1"/>
    <col min="5" max="5" width="17.09765625" style="16" customWidth="1"/>
    <col min="6" max="6" width="22.69921875" style="16" customWidth="1"/>
    <col min="7" max="7" width="6.69921875" style="16" customWidth="1"/>
    <col min="8" max="8" width="18.69921875" style="16" customWidth="1"/>
    <col min="9" max="9" width="16.69921875" style="16" customWidth="1"/>
    <col min="10" max="16384" width="8.796875" style="16"/>
  </cols>
  <sheetData>
    <row r="1" spans="1:22" s="14" customFormat="1" ht="57.6" customHeight="1">
      <c r="A1" s="78" t="s">
        <v>322</v>
      </c>
      <c r="B1" s="79"/>
      <c r="C1" s="79"/>
      <c r="D1" s="79"/>
      <c r="E1" s="79"/>
      <c r="F1" s="79"/>
      <c r="G1" s="79"/>
      <c r="H1" s="11"/>
      <c r="J1" s="15"/>
      <c r="L1" s="3"/>
      <c r="M1" s="15"/>
      <c r="O1" s="3"/>
      <c r="P1" s="15"/>
      <c r="R1" s="3"/>
      <c r="S1" s="15"/>
    </row>
    <row r="2" spans="1:22" s="14" customFormat="1" ht="22.8" customHeight="1">
      <c r="B2" s="12"/>
      <c r="C2" s="12"/>
      <c r="D2" s="12"/>
      <c r="E2" s="12"/>
      <c r="F2" s="12"/>
      <c r="G2" s="11"/>
      <c r="H2" s="11"/>
      <c r="J2" s="15"/>
      <c r="L2" s="3"/>
      <c r="M2" s="15"/>
      <c r="O2" s="3"/>
      <c r="P2" s="15"/>
      <c r="R2" s="3"/>
      <c r="S2" s="15"/>
    </row>
    <row r="3" spans="1:22" s="14" customFormat="1" ht="38.4" customHeight="1">
      <c r="A3" s="77" t="s">
        <v>329</v>
      </c>
      <c r="B3" s="81"/>
      <c r="C3" s="80"/>
      <c r="D3" s="77"/>
      <c r="E3" s="77"/>
      <c r="F3" s="77"/>
      <c r="G3" s="82"/>
      <c r="I3" s="3"/>
      <c r="J3" s="15"/>
      <c r="L3" s="3"/>
      <c r="M3" s="15"/>
      <c r="O3" s="3"/>
      <c r="P3" s="15"/>
      <c r="R3" s="3"/>
      <c r="S3" s="15"/>
      <c r="U3" s="3"/>
      <c r="V3" s="15"/>
    </row>
    <row r="4" spans="1:22" ht="22.8" customHeight="1">
      <c r="E4" s="17"/>
      <c r="H4" s="3"/>
      <c r="I4" s="15"/>
      <c r="J4" s="14"/>
    </row>
    <row r="5" spans="1:22" s="144" customFormat="1" ht="22.8" customHeight="1">
      <c r="E5" s="145"/>
      <c r="H5" s="146"/>
      <c r="I5" s="147"/>
      <c r="J5" s="148"/>
    </row>
    <row r="6" spans="1:22" ht="24" customHeight="1">
      <c r="C6" s="16" t="s">
        <v>74</v>
      </c>
    </row>
    <row r="7" spans="1:22" ht="13.8" thickBot="1">
      <c r="F7" s="19" t="s">
        <v>82</v>
      </c>
    </row>
    <row r="8" spans="1:22" ht="21" customHeight="1">
      <c r="C8" s="177" t="s">
        <v>319</v>
      </c>
      <c r="D8" s="179">
        <f>F8+F9</f>
        <v>0</v>
      </c>
      <c r="E8" s="84" t="s">
        <v>99</v>
      </c>
      <c r="F8" s="85">
        <f>'内訳書 別紙'!E186</f>
        <v>0</v>
      </c>
    </row>
    <row r="9" spans="1:22" ht="21" customHeight="1" thickBot="1">
      <c r="C9" s="178"/>
      <c r="D9" s="180"/>
      <c r="E9" s="86" t="s">
        <v>98</v>
      </c>
      <c r="F9" s="87">
        <f>'内訳書 別紙'!E177</f>
        <v>0</v>
      </c>
    </row>
    <row r="10" spans="1:22" ht="21" customHeight="1" thickBot="1">
      <c r="C10" s="83"/>
      <c r="D10" s="88"/>
      <c r="E10" s="89"/>
      <c r="F10" s="90"/>
    </row>
    <row r="11" spans="1:22" ht="21" customHeight="1">
      <c r="C11" s="187" t="s">
        <v>320</v>
      </c>
      <c r="D11" s="189">
        <f>F11+F12</f>
        <v>0</v>
      </c>
      <c r="E11" s="172" t="s">
        <v>99</v>
      </c>
      <c r="F11" s="173">
        <f>'内訳書 別紙'!I186</f>
        <v>0</v>
      </c>
    </row>
    <row r="12" spans="1:22" ht="21" customHeight="1">
      <c r="C12" s="188"/>
      <c r="D12" s="186"/>
      <c r="E12" s="174" t="s">
        <v>98</v>
      </c>
      <c r="F12" s="175">
        <f>'内訳書 別紙'!I177</f>
        <v>0</v>
      </c>
    </row>
    <row r="13" spans="1:22" ht="21" customHeight="1">
      <c r="C13" s="181" t="s">
        <v>22</v>
      </c>
      <c r="D13" s="182">
        <f>F13+F14</f>
        <v>0</v>
      </c>
      <c r="E13" s="168" t="s">
        <v>99</v>
      </c>
      <c r="F13" s="169">
        <f>'内訳書 別紙'!K186</f>
        <v>0</v>
      </c>
    </row>
    <row r="14" spans="1:22" ht="21" customHeight="1">
      <c r="C14" s="181"/>
      <c r="D14" s="183"/>
      <c r="E14" s="168" t="s">
        <v>98</v>
      </c>
      <c r="F14" s="169">
        <f>'内訳書 別紙'!K177</f>
        <v>0</v>
      </c>
    </row>
    <row r="15" spans="1:22" ht="21" customHeight="1">
      <c r="C15" s="184" t="s">
        <v>23</v>
      </c>
      <c r="D15" s="185">
        <f>F15+F16</f>
        <v>0</v>
      </c>
      <c r="E15" s="174" t="s">
        <v>99</v>
      </c>
      <c r="F15" s="175">
        <f>'内訳書 別紙'!M186</f>
        <v>0</v>
      </c>
    </row>
    <row r="16" spans="1:22" ht="21" customHeight="1">
      <c r="C16" s="184"/>
      <c r="D16" s="186"/>
      <c r="E16" s="174" t="s">
        <v>98</v>
      </c>
      <c r="F16" s="176">
        <f>'内訳書 別紙'!M177</f>
        <v>0</v>
      </c>
    </row>
    <row r="17" spans="2:27" ht="21" customHeight="1">
      <c r="C17" s="181" t="s">
        <v>24</v>
      </c>
      <c r="D17" s="182">
        <f>F17+F18</f>
        <v>0</v>
      </c>
      <c r="E17" s="168" t="s">
        <v>99</v>
      </c>
      <c r="F17" s="169">
        <f>'内訳書 別紙'!O186</f>
        <v>0</v>
      </c>
    </row>
    <row r="18" spans="2:27" ht="21" customHeight="1">
      <c r="C18" s="181"/>
      <c r="D18" s="183"/>
      <c r="E18" s="168" t="s">
        <v>98</v>
      </c>
      <c r="F18" s="170">
        <f>'内訳書 別紙'!O177</f>
        <v>0</v>
      </c>
    </row>
    <row r="19" spans="2:27" ht="21" customHeight="1">
      <c r="C19" s="184" t="s">
        <v>25</v>
      </c>
      <c r="D19" s="185">
        <f>F19+F20</f>
        <v>0</v>
      </c>
      <c r="E19" s="174" t="s">
        <v>99</v>
      </c>
      <c r="F19" s="176">
        <f>'内訳書 別紙'!Q186</f>
        <v>0</v>
      </c>
    </row>
    <row r="20" spans="2:27" ht="21" customHeight="1">
      <c r="C20" s="184"/>
      <c r="D20" s="186"/>
      <c r="E20" s="174" t="s">
        <v>98</v>
      </c>
      <c r="F20" s="176">
        <f>'内訳書 別紙'!Q177</f>
        <v>0</v>
      </c>
    </row>
    <row r="21" spans="2:27" ht="21" customHeight="1">
      <c r="C21" s="194" t="s">
        <v>321</v>
      </c>
      <c r="D21" s="182">
        <f>F21+F22</f>
        <v>0</v>
      </c>
      <c r="E21" s="168" t="s">
        <v>99</v>
      </c>
      <c r="F21" s="170">
        <f>'内訳書 別紙'!S186</f>
        <v>0</v>
      </c>
    </row>
    <row r="22" spans="2:27" ht="21" customHeight="1" thickBot="1">
      <c r="C22" s="178"/>
      <c r="D22" s="180"/>
      <c r="E22" s="86" t="s">
        <v>98</v>
      </c>
      <c r="F22" s="171">
        <f>'内訳書 別紙'!S177</f>
        <v>0</v>
      </c>
    </row>
    <row r="23" spans="2:27" ht="21" customHeight="1">
      <c r="C23" s="190" t="s">
        <v>326</v>
      </c>
      <c r="D23" s="191">
        <f>SUM(D11:D22)</f>
        <v>0</v>
      </c>
      <c r="E23" s="91" t="s">
        <v>99</v>
      </c>
      <c r="F23" s="92">
        <f>SUMIF(E11:E22,E23,F11:F22)</f>
        <v>0</v>
      </c>
    </row>
    <row r="24" spans="2:27" ht="21" customHeight="1" thickBot="1">
      <c r="C24" s="178"/>
      <c r="D24" s="180"/>
      <c r="E24" s="86" t="s">
        <v>98</v>
      </c>
      <c r="F24" s="87">
        <f>SUMIF(E11:E22,E24,F11:F22)</f>
        <v>0</v>
      </c>
    </row>
    <row r="25" spans="2:27" ht="21" customHeight="1" thickBot="1">
      <c r="C25" s="83"/>
      <c r="D25" s="88"/>
      <c r="E25" s="89"/>
      <c r="F25" s="90"/>
    </row>
    <row r="26" spans="2:27" ht="21" customHeight="1">
      <c r="C26" s="195" t="s">
        <v>327</v>
      </c>
      <c r="D26" s="196"/>
      <c r="E26" s="199">
        <f>D8+D23</f>
        <v>0</v>
      </c>
      <c r="F26" s="200"/>
    </row>
    <row r="27" spans="2:27" ht="21" customHeight="1" thickBot="1">
      <c r="C27" s="197"/>
      <c r="D27" s="198"/>
      <c r="E27" s="201"/>
      <c r="F27" s="202"/>
    </row>
    <row r="29" spans="2:27">
      <c r="B29" s="20" t="s">
        <v>26</v>
      </c>
    </row>
    <row r="30" spans="2:27">
      <c r="B30" s="20" t="s">
        <v>92</v>
      </c>
    </row>
    <row r="31" spans="2:27">
      <c r="B31" s="20" t="s">
        <v>91</v>
      </c>
      <c r="I31" s="21"/>
      <c r="J31" s="192"/>
      <c r="K31" s="192"/>
      <c r="L31" s="192"/>
      <c r="M31" s="192"/>
      <c r="N31" s="192"/>
      <c r="O31" s="192"/>
      <c r="P31" s="192"/>
      <c r="Q31" s="192"/>
      <c r="R31" s="192"/>
      <c r="S31" s="192"/>
      <c r="T31" s="192"/>
      <c r="U31" s="192"/>
      <c r="V31" s="192"/>
      <c r="W31" s="192"/>
      <c r="X31" s="192"/>
      <c r="Y31" s="192"/>
      <c r="Z31" s="192"/>
      <c r="AA31" s="192"/>
    </row>
    <row r="32" spans="2:27">
      <c r="B32" s="20" t="s">
        <v>93</v>
      </c>
      <c r="I32" s="21"/>
      <c r="J32" s="193"/>
      <c r="K32" s="193"/>
      <c r="L32" s="193"/>
      <c r="M32" s="193"/>
      <c r="N32" s="193"/>
      <c r="O32" s="193"/>
      <c r="P32" s="193"/>
      <c r="Q32" s="193"/>
      <c r="R32" s="193"/>
      <c r="S32" s="193"/>
      <c r="T32" s="193"/>
      <c r="U32" s="193"/>
      <c r="V32" s="193"/>
      <c r="W32" s="193"/>
      <c r="X32" s="193"/>
      <c r="Y32" s="193"/>
      <c r="Z32" s="193"/>
      <c r="AA32" s="193"/>
    </row>
    <row r="33" spans="2:27">
      <c r="B33" s="20" t="s">
        <v>94</v>
      </c>
      <c r="I33" s="22"/>
      <c r="J33" s="22"/>
      <c r="K33" s="22"/>
      <c r="L33" s="22"/>
      <c r="M33" s="22"/>
      <c r="N33" s="22"/>
      <c r="O33" s="22"/>
      <c r="P33" s="22"/>
      <c r="Q33" s="22"/>
      <c r="R33" s="22"/>
      <c r="S33" s="22"/>
      <c r="T33" s="22"/>
      <c r="U33" s="22"/>
      <c r="V33" s="22"/>
      <c r="W33" s="22"/>
      <c r="X33" s="22"/>
      <c r="Y33" s="22"/>
      <c r="Z33" s="22"/>
      <c r="AA33" s="22"/>
    </row>
    <row r="34" spans="2:27">
      <c r="B34" s="20" t="s">
        <v>95</v>
      </c>
      <c r="I34" s="22"/>
      <c r="J34" s="22"/>
      <c r="K34" s="22"/>
      <c r="L34" s="22"/>
      <c r="M34" s="22"/>
      <c r="N34" s="22"/>
      <c r="O34" s="22"/>
      <c r="P34" s="22"/>
      <c r="Q34" s="22"/>
      <c r="R34" s="22"/>
      <c r="S34" s="22"/>
      <c r="T34" s="22"/>
      <c r="U34" s="22"/>
      <c r="V34" s="22"/>
      <c r="W34" s="22"/>
      <c r="X34" s="22"/>
      <c r="Y34" s="22"/>
      <c r="Z34" s="22"/>
      <c r="AA34" s="22"/>
    </row>
    <row r="35" spans="2:27">
      <c r="B35" s="20" t="s">
        <v>96</v>
      </c>
      <c r="I35" s="22"/>
      <c r="J35" s="22"/>
      <c r="K35" s="22"/>
      <c r="L35" s="22"/>
      <c r="M35" s="22"/>
      <c r="N35" s="22"/>
      <c r="O35" s="22"/>
      <c r="P35" s="22"/>
      <c r="Q35" s="22"/>
      <c r="R35" s="22"/>
      <c r="S35" s="22"/>
      <c r="T35" s="22"/>
      <c r="U35" s="22"/>
      <c r="V35" s="22"/>
      <c r="W35" s="22"/>
      <c r="X35" s="22"/>
      <c r="Y35" s="22"/>
      <c r="Z35" s="22"/>
      <c r="AA35" s="22"/>
    </row>
    <row r="36" spans="2:27">
      <c r="B36" s="18" t="s">
        <v>83</v>
      </c>
      <c r="I36" s="22"/>
      <c r="J36" s="22"/>
      <c r="K36" s="22"/>
      <c r="L36" s="22"/>
      <c r="M36" s="22"/>
      <c r="N36" s="22"/>
      <c r="O36" s="22"/>
      <c r="P36" s="22"/>
      <c r="Q36" s="22"/>
      <c r="R36" s="22"/>
      <c r="S36" s="22"/>
      <c r="T36" s="22"/>
      <c r="U36" s="22"/>
      <c r="V36" s="22"/>
      <c r="W36" s="22"/>
      <c r="X36" s="22"/>
      <c r="Y36" s="22"/>
      <c r="Z36" s="22"/>
      <c r="AA36" s="22"/>
    </row>
    <row r="37" spans="2:27">
      <c r="B37" s="16" t="s">
        <v>84</v>
      </c>
    </row>
    <row r="38" spans="2:27">
      <c r="B38" s="16" t="s">
        <v>85</v>
      </c>
    </row>
    <row r="39" spans="2:27">
      <c r="B39" s="16" t="s">
        <v>86</v>
      </c>
    </row>
    <row r="40" spans="2:27">
      <c r="B40" s="16" t="s">
        <v>87</v>
      </c>
    </row>
    <row r="41" spans="2:27">
      <c r="D41" s="23" t="s">
        <v>88</v>
      </c>
      <c r="E41" s="23"/>
      <c r="F41" s="24"/>
    </row>
    <row r="42" spans="2:27">
      <c r="D42" s="23" t="s">
        <v>89</v>
      </c>
      <c r="E42" s="23"/>
      <c r="F42" s="24"/>
    </row>
    <row r="43" spans="2:27">
      <c r="D43" s="23" t="s">
        <v>90</v>
      </c>
      <c r="E43" s="23"/>
      <c r="F43" s="24"/>
    </row>
  </sheetData>
  <mergeCells count="20">
    <mergeCell ref="C23:C24"/>
    <mergeCell ref="D23:D24"/>
    <mergeCell ref="J31:AA31"/>
    <mergeCell ref="J32:AA32"/>
    <mergeCell ref="C17:C18"/>
    <mergeCell ref="D17:D18"/>
    <mergeCell ref="C19:C20"/>
    <mergeCell ref="D19:D20"/>
    <mergeCell ref="C21:C22"/>
    <mergeCell ref="D21:D22"/>
    <mergeCell ref="C26:D27"/>
    <mergeCell ref="E26:F27"/>
    <mergeCell ref="C8:C9"/>
    <mergeCell ref="D8:D9"/>
    <mergeCell ref="C13:C14"/>
    <mergeCell ref="D13:D14"/>
    <mergeCell ref="C15:C16"/>
    <mergeCell ref="D15:D16"/>
    <mergeCell ref="C11:C12"/>
    <mergeCell ref="D11:D12"/>
  </mergeCells>
  <phoneticPr fontId="2"/>
  <pageMargins left="0.70866141732283472" right="0.70866141732283472" top="0.74803149606299213" bottom="0.74803149606299213" header="0.31496062992125984" footer="0.31496062992125984"/>
  <pageSetup paperSize="9" scale="74" orientation="portrait"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200"/>
  <sheetViews>
    <sheetView view="pageBreakPreview" zoomScale="70" zoomScaleNormal="75" zoomScaleSheetLayoutView="70" workbookViewId="0">
      <pane xSplit="3" ySplit="5" topLeftCell="D6" activePane="bottomRight" state="frozen"/>
      <selection pane="topRight" activeCell="D1" sqref="D1"/>
      <selection pane="bottomLeft" activeCell="A6" sqref="A6"/>
      <selection pane="bottomRight" activeCell="E173" sqref="E173:F173"/>
    </sheetView>
  </sheetViews>
  <sheetFormatPr defaultColWidth="8.09765625" defaultRowHeight="13.2"/>
  <cols>
    <col min="1" max="1" width="11.19921875" style="14" customWidth="1"/>
    <col min="2" max="2" width="5.69921875" style="14" customWidth="1"/>
    <col min="3" max="3" width="50.69921875" style="14" customWidth="1"/>
    <col min="4" max="4" width="16.296875" style="14" customWidth="1"/>
    <col min="5" max="5" width="16.296875" style="31" customWidth="1"/>
    <col min="6" max="6" width="16.296875" style="15" customWidth="1"/>
    <col min="7" max="7" width="1.5" style="15" customWidth="1"/>
    <col min="8" max="8" width="16.296875" style="14" customWidth="1"/>
    <col min="9" max="9" width="16.296875" style="31" customWidth="1"/>
    <col min="10" max="10" width="16.296875" style="15" customWidth="1"/>
    <col min="11" max="11" width="16.296875" style="31" customWidth="1"/>
    <col min="12" max="12" width="16.296875" style="15" customWidth="1"/>
    <col min="13" max="13" width="16.296875" style="31" customWidth="1"/>
    <col min="14" max="14" width="16.296875" style="15" customWidth="1"/>
    <col min="15" max="15" width="16.296875" style="31" customWidth="1"/>
    <col min="16" max="16" width="16.296875" style="15" customWidth="1"/>
    <col min="17" max="17" width="16.296875" style="31" customWidth="1"/>
    <col min="18" max="18" width="16.296875" style="15" customWidth="1"/>
    <col min="19" max="19" width="16.296875" style="31" customWidth="1"/>
    <col min="20" max="20" width="16.296875" style="15" customWidth="1"/>
    <col min="21" max="21" width="8.09765625" style="14"/>
    <col min="22" max="22" width="22.19921875" style="14" customWidth="1"/>
    <col min="23" max="16384" width="8.09765625" style="14"/>
  </cols>
  <sheetData>
    <row r="1" spans="1:20" ht="36.75" customHeight="1">
      <c r="A1" s="295" t="s">
        <v>300</v>
      </c>
      <c r="B1" s="295"/>
      <c r="C1" s="295"/>
      <c r="D1" s="27"/>
      <c r="E1" s="27"/>
      <c r="H1" s="15"/>
      <c r="I1" s="15"/>
      <c r="K1" s="1"/>
      <c r="M1" s="14"/>
      <c r="O1" s="14"/>
      <c r="Q1" s="14"/>
      <c r="S1" s="14"/>
    </row>
    <row r="2" spans="1:20" ht="28.8" customHeight="1" thickBot="1">
      <c r="A2" s="43" t="s">
        <v>299</v>
      </c>
      <c r="G2" s="32"/>
    </row>
    <row r="3" spans="1:20" ht="25.8" customHeight="1">
      <c r="A3" s="240" t="s">
        <v>283</v>
      </c>
      <c r="B3" s="240" t="s">
        <v>27</v>
      </c>
      <c r="C3" s="258" t="s">
        <v>298</v>
      </c>
      <c r="D3" s="251" t="s">
        <v>279</v>
      </c>
      <c r="E3" s="255" t="s">
        <v>277</v>
      </c>
      <c r="F3" s="243" t="s">
        <v>14</v>
      </c>
      <c r="G3" s="30"/>
      <c r="H3" s="251" t="s">
        <v>280</v>
      </c>
      <c r="I3" s="255" t="s">
        <v>278</v>
      </c>
      <c r="J3" s="243" t="s">
        <v>14</v>
      </c>
      <c r="K3" s="253" t="s">
        <v>15</v>
      </c>
      <c r="L3" s="245" t="s">
        <v>16</v>
      </c>
      <c r="M3" s="247" t="s">
        <v>17</v>
      </c>
      <c r="N3" s="243" t="s">
        <v>18</v>
      </c>
      <c r="O3" s="249" t="s">
        <v>19</v>
      </c>
      <c r="P3" s="245" t="s">
        <v>20</v>
      </c>
      <c r="Q3" s="247" t="s">
        <v>275</v>
      </c>
      <c r="R3" s="243" t="s">
        <v>21</v>
      </c>
      <c r="S3" s="249" t="s">
        <v>323</v>
      </c>
      <c r="T3" s="245" t="s">
        <v>324</v>
      </c>
    </row>
    <row r="4" spans="1:20" ht="25.8" customHeight="1">
      <c r="A4" s="241"/>
      <c r="B4" s="241"/>
      <c r="C4" s="259"/>
      <c r="D4" s="252"/>
      <c r="E4" s="256"/>
      <c r="F4" s="244"/>
      <c r="G4" s="30"/>
      <c r="H4" s="252"/>
      <c r="I4" s="256"/>
      <c r="J4" s="244"/>
      <c r="K4" s="254"/>
      <c r="L4" s="246"/>
      <c r="M4" s="248"/>
      <c r="N4" s="244"/>
      <c r="O4" s="250"/>
      <c r="P4" s="246"/>
      <c r="Q4" s="248"/>
      <c r="R4" s="244"/>
      <c r="S4" s="250"/>
      <c r="T4" s="246"/>
    </row>
    <row r="5" spans="1:20" ht="25.8" customHeight="1">
      <c r="A5" s="242"/>
      <c r="B5" s="242"/>
      <c r="C5" s="260"/>
      <c r="D5" s="252"/>
      <c r="E5" s="257"/>
      <c r="F5" s="244"/>
      <c r="G5" s="30"/>
      <c r="H5" s="252"/>
      <c r="I5" s="257"/>
      <c r="J5" s="244"/>
      <c r="K5" s="254"/>
      <c r="L5" s="246"/>
      <c r="M5" s="248"/>
      <c r="N5" s="244"/>
      <c r="O5" s="250"/>
      <c r="P5" s="246"/>
      <c r="Q5" s="248"/>
      <c r="R5" s="244"/>
      <c r="S5" s="250"/>
      <c r="T5" s="246"/>
    </row>
    <row r="6" spans="1:20" ht="24.9" customHeight="1">
      <c r="A6" s="110" t="s">
        <v>284</v>
      </c>
      <c r="B6" s="111" t="s">
        <v>28</v>
      </c>
      <c r="C6" s="109" t="s">
        <v>101</v>
      </c>
      <c r="D6" s="158"/>
      <c r="E6" s="125">
        <v>25000</v>
      </c>
      <c r="F6" s="126">
        <f>ROUNDDOWN(E6*D6,0)</f>
        <v>0</v>
      </c>
      <c r="G6" s="93"/>
      <c r="H6" s="158"/>
      <c r="I6" s="128"/>
      <c r="J6" s="129"/>
      <c r="K6" s="94">
        <v>25000</v>
      </c>
      <c r="L6" s="95">
        <f>ROUNDDOWN(K6*H6,0)</f>
        <v>0</v>
      </c>
      <c r="M6" s="155">
        <v>25000</v>
      </c>
      <c r="N6" s="138">
        <f>ROUNDDOWN(M6*H6,0)</f>
        <v>0</v>
      </c>
      <c r="O6" s="94">
        <v>25000</v>
      </c>
      <c r="P6" s="97">
        <f>ROUNDDOWN(O6*H6,0)</f>
        <v>0</v>
      </c>
      <c r="Q6" s="155">
        <v>25000</v>
      </c>
      <c r="R6" s="138">
        <f>ROUNDDOWN(Q6*H6,0)</f>
        <v>0</v>
      </c>
      <c r="S6" s="94">
        <v>25000</v>
      </c>
      <c r="T6" s="97">
        <f>ROUNDDOWN(S6*H6,0)</f>
        <v>0</v>
      </c>
    </row>
    <row r="7" spans="1:20" ht="24.9" customHeight="1">
      <c r="A7" s="110" t="s">
        <v>284</v>
      </c>
      <c r="B7" s="111" t="s">
        <v>29</v>
      </c>
      <c r="C7" s="109" t="s">
        <v>100</v>
      </c>
      <c r="D7" s="158"/>
      <c r="E7" s="125">
        <v>25000</v>
      </c>
      <c r="F7" s="126">
        <f t="shared" ref="F7:F68" si="0">ROUNDDOWN(E7*D7,0)</f>
        <v>0</v>
      </c>
      <c r="G7" s="93"/>
      <c r="H7" s="158"/>
      <c r="I7" s="128"/>
      <c r="J7" s="129"/>
      <c r="K7" s="94">
        <v>25000</v>
      </c>
      <c r="L7" s="95">
        <f t="shared" ref="L7:L68" si="1">ROUNDDOWN(K7*H7,0)</f>
        <v>0</v>
      </c>
      <c r="M7" s="155">
        <v>25000</v>
      </c>
      <c r="N7" s="138">
        <f t="shared" ref="N7:N68" si="2">ROUNDDOWN(M7*H7,0)</f>
        <v>0</v>
      </c>
      <c r="O7" s="94">
        <v>25000</v>
      </c>
      <c r="P7" s="97">
        <f t="shared" ref="P7:P68" si="3">ROUNDDOWN(O7*H7,0)</f>
        <v>0</v>
      </c>
      <c r="Q7" s="155">
        <v>25000</v>
      </c>
      <c r="R7" s="138">
        <f t="shared" ref="R7:R68" si="4">ROUNDDOWN(Q7*H7,0)</f>
        <v>0</v>
      </c>
      <c r="S7" s="94">
        <v>25000</v>
      </c>
      <c r="T7" s="97">
        <f t="shared" ref="T7:T68" si="5">ROUNDDOWN(S7*H7,0)</f>
        <v>0</v>
      </c>
    </row>
    <row r="8" spans="1:20" ht="24.9" customHeight="1">
      <c r="A8" s="110" t="s">
        <v>284</v>
      </c>
      <c r="B8" s="111"/>
      <c r="C8" s="109" t="s">
        <v>102</v>
      </c>
      <c r="D8" s="158"/>
      <c r="E8" s="125">
        <v>25000</v>
      </c>
      <c r="F8" s="126">
        <f t="shared" si="0"/>
        <v>0</v>
      </c>
      <c r="G8" s="93"/>
      <c r="H8" s="158"/>
      <c r="I8" s="128"/>
      <c r="J8" s="129"/>
      <c r="K8" s="94">
        <v>25000</v>
      </c>
      <c r="L8" s="95">
        <f t="shared" si="1"/>
        <v>0</v>
      </c>
      <c r="M8" s="155">
        <v>25000</v>
      </c>
      <c r="N8" s="138">
        <f t="shared" si="2"/>
        <v>0</v>
      </c>
      <c r="O8" s="94">
        <v>25000</v>
      </c>
      <c r="P8" s="97">
        <f t="shared" si="3"/>
        <v>0</v>
      </c>
      <c r="Q8" s="155">
        <v>25000</v>
      </c>
      <c r="R8" s="138">
        <f t="shared" si="4"/>
        <v>0</v>
      </c>
      <c r="S8" s="94">
        <v>25000</v>
      </c>
      <c r="T8" s="97">
        <f t="shared" si="5"/>
        <v>0</v>
      </c>
    </row>
    <row r="9" spans="1:20" ht="24.9" customHeight="1">
      <c r="A9" s="110" t="s">
        <v>284</v>
      </c>
      <c r="B9" s="111"/>
      <c r="C9" s="109" t="s">
        <v>103</v>
      </c>
      <c r="D9" s="158"/>
      <c r="E9" s="125">
        <v>25000</v>
      </c>
      <c r="F9" s="126">
        <f t="shared" si="0"/>
        <v>0</v>
      </c>
      <c r="G9" s="93"/>
      <c r="H9" s="158"/>
      <c r="I9" s="128"/>
      <c r="J9" s="129"/>
      <c r="K9" s="94">
        <v>25000</v>
      </c>
      <c r="L9" s="95">
        <f t="shared" si="1"/>
        <v>0</v>
      </c>
      <c r="M9" s="155">
        <v>25000</v>
      </c>
      <c r="N9" s="138">
        <f t="shared" si="2"/>
        <v>0</v>
      </c>
      <c r="O9" s="94">
        <v>25000</v>
      </c>
      <c r="P9" s="97">
        <f t="shared" si="3"/>
        <v>0</v>
      </c>
      <c r="Q9" s="155">
        <v>25000</v>
      </c>
      <c r="R9" s="138">
        <f t="shared" si="4"/>
        <v>0</v>
      </c>
      <c r="S9" s="94">
        <v>25000</v>
      </c>
      <c r="T9" s="97">
        <f t="shared" si="5"/>
        <v>0</v>
      </c>
    </row>
    <row r="10" spans="1:20" ht="24.9" customHeight="1">
      <c r="A10" s="110" t="s">
        <v>284</v>
      </c>
      <c r="B10" s="111" t="s">
        <v>30</v>
      </c>
      <c r="C10" s="109" t="s">
        <v>104</v>
      </c>
      <c r="D10" s="158"/>
      <c r="E10" s="127">
        <v>25000</v>
      </c>
      <c r="F10" s="126">
        <f t="shared" si="0"/>
        <v>0</v>
      </c>
      <c r="G10" s="93"/>
      <c r="H10" s="158"/>
      <c r="I10" s="128"/>
      <c r="J10" s="129"/>
      <c r="K10" s="94">
        <v>25000</v>
      </c>
      <c r="L10" s="95">
        <f t="shared" si="1"/>
        <v>0</v>
      </c>
      <c r="M10" s="155">
        <v>25000</v>
      </c>
      <c r="N10" s="138">
        <f t="shared" si="2"/>
        <v>0</v>
      </c>
      <c r="O10" s="94">
        <v>25000</v>
      </c>
      <c r="P10" s="97">
        <f t="shared" si="3"/>
        <v>0</v>
      </c>
      <c r="Q10" s="155">
        <v>25000</v>
      </c>
      <c r="R10" s="138">
        <f t="shared" si="4"/>
        <v>0</v>
      </c>
      <c r="S10" s="94">
        <v>25000</v>
      </c>
      <c r="T10" s="97">
        <f t="shared" si="5"/>
        <v>0</v>
      </c>
    </row>
    <row r="11" spans="1:20" ht="24.9" customHeight="1">
      <c r="A11" s="110" t="s">
        <v>284</v>
      </c>
      <c r="B11" s="111" t="s">
        <v>31</v>
      </c>
      <c r="C11" s="109" t="s">
        <v>105</v>
      </c>
      <c r="D11" s="158"/>
      <c r="E11" s="127">
        <v>300</v>
      </c>
      <c r="F11" s="126">
        <f t="shared" si="0"/>
        <v>0</v>
      </c>
      <c r="G11" s="93"/>
      <c r="H11" s="158"/>
      <c r="I11" s="128"/>
      <c r="J11" s="129"/>
      <c r="K11" s="94">
        <v>300</v>
      </c>
      <c r="L11" s="95">
        <f t="shared" si="1"/>
        <v>0</v>
      </c>
      <c r="M11" s="155">
        <v>300</v>
      </c>
      <c r="N11" s="138">
        <f t="shared" si="2"/>
        <v>0</v>
      </c>
      <c r="O11" s="94">
        <v>300</v>
      </c>
      <c r="P11" s="97">
        <f t="shared" si="3"/>
        <v>0</v>
      </c>
      <c r="Q11" s="155">
        <v>300</v>
      </c>
      <c r="R11" s="138">
        <f t="shared" si="4"/>
        <v>0</v>
      </c>
      <c r="S11" s="94">
        <v>300</v>
      </c>
      <c r="T11" s="97">
        <f t="shared" si="5"/>
        <v>0</v>
      </c>
    </row>
    <row r="12" spans="1:20" ht="24.9" customHeight="1">
      <c r="A12" s="110" t="s">
        <v>284</v>
      </c>
      <c r="B12" s="111" t="s">
        <v>106</v>
      </c>
      <c r="C12" s="109" t="s">
        <v>107</v>
      </c>
      <c r="D12" s="158"/>
      <c r="E12" s="127">
        <v>25000</v>
      </c>
      <c r="F12" s="126">
        <f t="shared" si="0"/>
        <v>0</v>
      </c>
      <c r="G12" s="93"/>
      <c r="H12" s="158"/>
      <c r="I12" s="130"/>
      <c r="J12" s="129"/>
      <c r="K12" s="94">
        <v>25000</v>
      </c>
      <c r="L12" s="95">
        <f t="shared" si="1"/>
        <v>0</v>
      </c>
      <c r="M12" s="155">
        <v>25000</v>
      </c>
      <c r="N12" s="138">
        <f t="shared" si="2"/>
        <v>0</v>
      </c>
      <c r="O12" s="94">
        <v>25000</v>
      </c>
      <c r="P12" s="97">
        <f t="shared" si="3"/>
        <v>0</v>
      </c>
      <c r="Q12" s="155">
        <v>25000</v>
      </c>
      <c r="R12" s="138">
        <f t="shared" si="4"/>
        <v>0</v>
      </c>
      <c r="S12" s="94">
        <v>25000</v>
      </c>
      <c r="T12" s="97">
        <f t="shared" si="5"/>
        <v>0</v>
      </c>
    </row>
    <row r="13" spans="1:20" ht="24.9" customHeight="1">
      <c r="A13" s="110" t="s">
        <v>284</v>
      </c>
      <c r="B13" s="111" t="s">
        <v>32</v>
      </c>
      <c r="C13" s="109" t="s">
        <v>108</v>
      </c>
      <c r="D13" s="163"/>
      <c r="E13" s="128"/>
      <c r="F13" s="129"/>
      <c r="G13" s="98"/>
      <c r="H13" s="158"/>
      <c r="I13" s="127">
        <v>27000</v>
      </c>
      <c r="J13" s="126">
        <f>ROUNDDOWN(I13*H13,0)</f>
        <v>0</v>
      </c>
      <c r="K13" s="154">
        <v>27000</v>
      </c>
      <c r="L13" s="95">
        <f t="shared" si="1"/>
        <v>0</v>
      </c>
      <c r="M13" s="127">
        <v>27000</v>
      </c>
      <c r="N13" s="138">
        <f t="shared" si="2"/>
        <v>0</v>
      </c>
      <c r="O13" s="154">
        <v>27000</v>
      </c>
      <c r="P13" s="97">
        <f t="shared" si="3"/>
        <v>0</v>
      </c>
      <c r="Q13" s="127">
        <v>27000</v>
      </c>
      <c r="R13" s="138">
        <f t="shared" si="4"/>
        <v>0</v>
      </c>
      <c r="S13" s="99"/>
      <c r="T13" s="100"/>
    </row>
    <row r="14" spans="1:20" ht="24.9" customHeight="1">
      <c r="A14" s="110" t="s">
        <v>284</v>
      </c>
      <c r="B14" s="111" t="s">
        <v>33</v>
      </c>
      <c r="C14" s="109" t="s">
        <v>109</v>
      </c>
      <c r="D14" s="163"/>
      <c r="E14" s="130"/>
      <c r="F14" s="129"/>
      <c r="G14" s="98"/>
      <c r="H14" s="158"/>
      <c r="I14" s="127">
        <v>14000</v>
      </c>
      <c r="J14" s="126">
        <f t="shared" ref="J14:J50" si="6">ROUNDDOWN(I14*H14,0)</f>
        <v>0</v>
      </c>
      <c r="K14" s="154">
        <v>14000</v>
      </c>
      <c r="L14" s="95">
        <f t="shared" si="1"/>
        <v>0</v>
      </c>
      <c r="M14" s="127">
        <v>14000</v>
      </c>
      <c r="N14" s="138">
        <f t="shared" si="2"/>
        <v>0</v>
      </c>
      <c r="O14" s="154">
        <v>14000</v>
      </c>
      <c r="P14" s="97">
        <f t="shared" si="3"/>
        <v>0</v>
      </c>
      <c r="Q14" s="127">
        <v>14000</v>
      </c>
      <c r="R14" s="138">
        <f t="shared" si="4"/>
        <v>0</v>
      </c>
      <c r="S14" s="99"/>
      <c r="T14" s="100"/>
    </row>
    <row r="15" spans="1:20" ht="24.9" customHeight="1">
      <c r="A15" s="110" t="s">
        <v>284</v>
      </c>
      <c r="B15" s="111" t="s">
        <v>34</v>
      </c>
      <c r="C15" s="109" t="s">
        <v>110</v>
      </c>
      <c r="D15" s="163"/>
      <c r="E15" s="130"/>
      <c r="F15" s="129"/>
      <c r="G15" s="98"/>
      <c r="H15" s="158"/>
      <c r="I15" s="127">
        <v>14000</v>
      </c>
      <c r="J15" s="126">
        <f t="shared" si="6"/>
        <v>0</v>
      </c>
      <c r="K15" s="154">
        <v>14000</v>
      </c>
      <c r="L15" s="95">
        <f t="shared" si="1"/>
        <v>0</v>
      </c>
      <c r="M15" s="127">
        <v>14000</v>
      </c>
      <c r="N15" s="138">
        <f t="shared" si="2"/>
        <v>0</v>
      </c>
      <c r="O15" s="154">
        <v>14000</v>
      </c>
      <c r="P15" s="97">
        <f t="shared" si="3"/>
        <v>0</v>
      </c>
      <c r="Q15" s="127">
        <v>14000</v>
      </c>
      <c r="R15" s="138">
        <f t="shared" si="4"/>
        <v>0</v>
      </c>
      <c r="S15" s="99"/>
      <c r="T15" s="100"/>
    </row>
    <row r="16" spans="1:20" ht="24.9" customHeight="1">
      <c r="A16" s="110" t="s">
        <v>284</v>
      </c>
      <c r="B16" s="111" t="s">
        <v>35</v>
      </c>
      <c r="C16" s="109" t="s">
        <v>111</v>
      </c>
      <c r="D16" s="163"/>
      <c r="E16" s="130"/>
      <c r="F16" s="129"/>
      <c r="G16" s="98"/>
      <c r="H16" s="158"/>
      <c r="I16" s="127">
        <v>1500</v>
      </c>
      <c r="J16" s="126">
        <f t="shared" si="6"/>
        <v>0</v>
      </c>
      <c r="K16" s="154">
        <v>1500</v>
      </c>
      <c r="L16" s="95">
        <f t="shared" si="1"/>
        <v>0</v>
      </c>
      <c r="M16" s="127">
        <v>1500</v>
      </c>
      <c r="N16" s="138">
        <f t="shared" si="2"/>
        <v>0</v>
      </c>
      <c r="O16" s="154">
        <v>1500</v>
      </c>
      <c r="P16" s="97">
        <f t="shared" si="3"/>
        <v>0</v>
      </c>
      <c r="Q16" s="127">
        <v>1500</v>
      </c>
      <c r="R16" s="138">
        <f t="shared" si="4"/>
        <v>0</v>
      </c>
      <c r="S16" s="99"/>
      <c r="T16" s="100"/>
    </row>
    <row r="17" spans="1:20" ht="24.9" customHeight="1">
      <c r="A17" s="110" t="s">
        <v>284</v>
      </c>
      <c r="B17" s="111"/>
      <c r="C17" s="109" t="s">
        <v>112</v>
      </c>
      <c r="D17" s="163"/>
      <c r="E17" s="130"/>
      <c r="F17" s="129"/>
      <c r="G17" s="98"/>
      <c r="H17" s="158"/>
      <c r="I17" s="127">
        <v>1400</v>
      </c>
      <c r="J17" s="126">
        <f t="shared" si="6"/>
        <v>0</v>
      </c>
      <c r="K17" s="154">
        <v>1400</v>
      </c>
      <c r="L17" s="95">
        <f t="shared" si="1"/>
        <v>0</v>
      </c>
      <c r="M17" s="127">
        <v>1400</v>
      </c>
      <c r="N17" s="138">
        <f t="shared" si="2"/>
        <v>0</v>
      </c>
      <c r="O17" s="154">
        <v>1400</v>
      </c>
      <c r="P17" s="97">
        <f t="shared" si="3"/>
        <v>0</v>
      </c>
      <c r="Q17" s="127">
        <v>1400</v>
      </c>
      <c r="R17" s="138">
        <f t="shared" si="4"/>
        <v>0</v>
      </c>
      <c r="S17" s="99"/>
      <c r="T17" s="100"/>
    </row>
    <row r="18" spans="1:20" ht="24.9" customHeight="1">
      <c r="A18" s="110" t="s">
        <v>284</v>
      </c>
      <c r="B18" s="111"/>
      <c r="C18" s="109" t="s">
        <v>113</v>
      </c>
      <c r="D18" s="163"/>
      <c r="E18" s="130"/>
      <c r="F18" s="129"/>
      <c r="G18" s="98"/>
      <c r="H18" s="158"/>
      <c r="I18" s="127">
        <v>1300</v>
      </c>
      <c r="J18" s="126">
        <f t="shared" si="6"/>
        <v>0</v>
      </c>
      <c r="K18" s="154">
        <v>1300</v>
      </c>
      <c r="L18" s="95">
        <f t="shared" si="1"/>
        <v>0</v>
      </c>
      <c r="M18" s="127">
        <v>1300</v>
      </c>
      <c r="N18" s="138">
        <f t="shared" si="2"/>
        <v>0</v>
      </c>
      <c r="O18" s="154">
        <v>1300</v>
      </c>
      <c r="P18" s="97">
        <f t="shared" si="3"/>
        <v>0</v>
      </c>
      <c r="Q18" s="127">
        <v>1300</v>
      </c>
      <c r="R18" s="138">
        <f t="shared" si="4"/>
        <v>0</v>
      </c>
      <c r="S18" s="99"/>
      <c r="T18" s="100"/>
    </row>
    <row r="19" spans="1:20" ht="24.9" customHeight="1">
      <c r="A19" s="110" t="s">
        <v>284</v>
      </c>
      <c r="B19" s="111" t="s">
        <v>36</v>
      </c>
      <c r="C19" s="109" t="s">
        <v>114</v>
      </c>
      <c r="D19" s="163"/>
      <c r="E19" s="130"/>
      <c r="F19" s="129"/>
      <c r="G19" s="98"/>
      <c r="H19" s="158"/>
      <c r="I19" s="127">
        <v>22000</v>
      </c>
      <c r="J19" s="126">
        <f t="shared" si="6"/>
        <v>0</v>
      </c>
      <c r="K19" s="154">
        <v>22000</v>
      </c>
      <c r="L19" s="95">
        <f t="shared" si="1"/>
        <v>0</v>
      </c>
      <c r="M19" s="127">
        <v>22000</v>
      </c>
      <c r="N19" s="138">
        <f t="shared" si="2"/>
        <v>0</v>
      </c>
      <c r="O19" s="154">
        <v>22000</v>
      </c>
      <c r="P19" s="97">
        <f t="shared" si="3"/>
        <v>0</v>
      </c>
      <c r="Q19" s="127">
        <v>22000</v>
      </c>
      <c r="R19" s="138">
        <f t="shared" si="4"/>
        <v>0</v>
      </c>
      <c r="S19" s="99"/>
      <c r="T19" s="100"/>
    </row>
    <row r="20" spans="1:20" ht="24.9" customHeight="1">
      <c r="A20" s="110" t="s">
        <v>284</v>
      </c>
      <c r="B20" s="111" t="s">
        <v>37</v>
      </c>
      <c r="C20" s="109" t="s">
        <v>115</v>
      </c>
      <c r="D20" s="163"/>
      <c r="E20" s="130"/>
      <c r="F20" s="129"/>
      <c r="G20" s="98"/>
      <c r="H20" s="158"/>
      <c r="I20" s="127">
        <v>14000</v>
      </c>
      <c r="J20" s="126">
        <f t="shared" si="6"/>
        <v>0</v>
      </c>
      <c r="K20" s="154">
        <v>14000</v>
      </c>
      <c r="L20" s="95">
        <f t="shared" si="1"/>
        <v>0</v>
      </c>
      <c r="M20" s="127">
        <v>14000</v>
      </c>
      <c r="N20" s="138">
        <f t="shared" si="2"/>
        <v>0</v>
      </c>
      <c r="O20" s="154">
        <v>14000</v>
      </c>
      <c r="P20" s="97">
        <f t="shared" si="3"/>
        <v>0</v>
      </c>
      <c r="Q20" s="127">
        <v>14000</v>
      </c>
      <c r="R20" s="138">
        <f t="shared" si="4"/>
        <v>0</v>
      </c>
      <c r="S20" s="99"/>
      <c r="T20" s="100"/>
    </row>
    <row r="21" spans="1:20" ht="24.9" customHeight="1">
      <c r="A21" s="110" t="s">
        <v>284</v>
      </c>
      <c r="B21" s="111" t="s">
        <v>38</v>
      </c>
      <c r="C21" s="109" t="s">
        <v>116</v>
      </c>
      <c r="D21" s="163"/>
      <c r="E21" s="130"/>
      <c r="F21" s="129"/>
      <c r="G21" s="98"/>
      <c r="H21" s="158"/>
      <c r="I21" s="127">
        <v>14000</v>
      </c>
      <c r="J21" s="126">
        <f t="shared" si="6"/>
        <v>0</v>
      </c>
      <c r="K21" s="154">
        <v>14000</v>
      </c>
      <c r="L21" s="95">
        <f t="shared" si="1"/>
        <v>0</v>
      </c>
      <c r="M21" s="127">
        <v>14000</v>
      </c>
      <c r="N21" s="138">
        <f t="shared" si="2"/>
        <v>0</v>
      </c>
      <c r="O21" s="154">
        <v>14000</v>
      </c>
      <c r="P21" s="97">
        <f t="shared" si="3"/>
        <v>0</v>
      </c>
      <c r="Q21" s="127">
        <v>14000</v>
      </c>
      <c r="R21" s="138">
        <f t="shared" si="4"/>
        <v>0</v>
      </c>
      <c r="S21" s="99"/>
      <c r="T21" s="100"/>
    </row>
    <row r="22" spans="1:20" ht="24.9" customHeight="1">
      <c r="A22" s="110" t="s">
        <v>284</v>
      </c>
      <c r="B22" s="111" t="s">
        <v>39</v>
      </c>
      <c r="C22" s="109" t="s">
        <v>117</v>
      </c>
      <c r="D22" s="158"/>
      <c r="E22" s="127">
        <v>400</v>
      </c>
      <c r="F22" s="126">
        <f t="shared" si="0"/>
        <v>0</v>
      </c>
      <c r="G22" s="93"/>
      <c r="H22" s="158"/>
      <c r="I22" s="127">
        <v>1300</v>
      </c>
      <c r="J22" s="126">
        <f t="shared" si="6"/>
        <v>0</v>
      </c>
      <c r="K22" s="94">
        <v>1700</v>
      </c>
      <c r="L22" s="95">
        <f t="shared" si="1"/>
        <v>0</v>
      </c>
      <c r="M22" s="155">
        <v>1700</v>
      </c>
      <c r="N22" s="138">
        <f t="shared" si="2"/>
        <v>0</v>
      </c>
      <c r="O22" s="94">
        <v>1700</v>
      </c>
      <c r="P22" s="97">
        <f t="shared" si="3"/>
        <v>0</v>
      </c>
      <c r="Q22" s="155">
        <v>1700</v>
      </c>
      <c r="R22" s="138">
        <f t="shared" si="4"/>
        <v>0</v>
      </c>
      <c r="S22" s="96">
        <v>400</v>
      </c>
      <c r="T22" s="97">
        <f>ROUNDDOWN(S22*H22,0)</f>
        <v>0</v>
      </c>
    </row>
    <row r="23" spans="1:20" ht="24.9" customHeight="1">
      <c r="A23" s="110" t="s">
        <v>284</v>
      </c>
      <c r="B23" s="111" t="s">
        <v>40</v>
      </c>
      <c r="C23" s="109" t="s">
        <v>118</v>
      </c>
      <c r="D23" s="158"/>
      <c r="E23" s="127">
        <v>4000</v>
      </c>
      <c r="F23" s="126">
        <f t="shared" si="0"/>
        <v>0</v>
      </c>
      <c r="G23" s="93"/>
      <c r="H23" s="158"/>
      <c r="I23" s="127">
        <v>18000</v>
      </c>
      <c r="J23" s="126">
        <f t="shared" si="6"/>
        <v>0</v>
      </c>
      <c r="K23" s="94">
        <v>22000</v>
      </c>
      <c r="L23" s="95">
        <f t="shared" si="1"/>
        <v>0</v>
      </c>
      <c r="M23" s="155">
        <v>22000</v>
      </c>
      <c r="N23" s="138">
        <f t="shared" si="2"/>
        <v>0</v>
      </c>
      <c r="O23" s="94">
        <v>22000</v>
      </c>
      <c r="P23" s="97">
        <f t="shared" si="3"/>
        <v>0</v>
      </c>
      <c r="Q23" s="155">
        <v>22000</v>
      </c>
      <c r="R23" s="138">
        <f t="shared" si="4"/>
        <v>0</v>
      </c>
      <c r="S23" s="96">
        <v>4000</v>
      </c>
      <c r="T23" s="97">
        <f t="shared" si="5"/>
        <v>0</v>
      </c>
    </row>
    <row r="24" spans="1:20" ht="24.9" customHeight="1">
      <c r="A24" s="110" t="s">
        <v>284</v>
      </c>
      <c r="B24" s="111" t="s">
        <v>41</v>
      </c>
      <c r="C24" s="109" t="s">
        <v>119</v>
      </c>
      <c r="D24" s="158"/>
      <c r="E24" s="127">
        <v>8500</v>
      </c>
      <c r="F24" s="126">
        <f t="shared" si="0"/>
        <v>0</v>
      </c>
      <c r="G24" s="93"/>
      <c r="H24" s="158"/>
      <c r="I24" s="127">
        <v>69000</v>
      </c>
      <c r="J24" s="126">
        <f t="shared" si="6"/>
        <v>0</v>
      </c>
      <c r="K24" s="94">
        <v>75000</v>
      </c>
      <c r="L24" s="95">
        <f t="shared" si="1"/>
        <v>0</v>
      </c>
      <c r="M24" s="155">
        <v>75000</v>
      </c>
      <c r="N24" s="138">
        <f t="shared" si="2"/>
        <v>0</v>
      </c>
      <c r="O24" s="94">
        <v>75000</v>
      </c>
      <c r="P24" s="97">
        <f t="shared" si="3"/>
        <v>0</v>
      </c>
      <c r="Q24" s="155">
        <v>75000</v>
      </c>
      <c r="R24" s="138">
        <f t="shared" si="4"/>
        <v>0</v>
      </c>
      <c r="S24" s="96">
        <v>6000</v>
      </c>
      <c r="T24" s="97">
        <f t="shared" si="5"/>
        <v>0</v>
      </c>
    </row>
    <row r="25" spans="1:20" ht="24.9" customHeight="1">
      <c r="A25" s="110" t="s">
        <v>284</v>
      </c>
      <c r="B25" s="111" t="s">
        <v>120</v>
      </c>
      <c r="C25" s="109" t="s">
        <v>121</v>
      </c>
      <c r="D25" s="158"/>
      <c r="E25" s="127">
        <v>37000</v>
      </c>
      <c r="F25" s="126">
        <f t="shared" si="0"/>
        <v>0</v>
      </c>
      <c r="G25" s="93"/>
      <c r="H25" s="158"/>
      <c r="I25" s="128"/>
      <c r="J25" s="129"/>
      <c r="K25" s="94">
        <v>37000</v>
      </c>
      <c r="L25" s="95">
        <f t="shared" si="1"/>
        <v>0</v>
      </c>
      <c r="M25" s="155">
        <v>37000</v>
      </c>
      <c r="N25" s="138">
        <f t="shared" si="2"/>
        <v>0</v>
      </c>
      <c r="O25" s="94">
        <v>37000</v>
      </c>
      <c r="P25" s="97">
        <f t="shared" si="3"/>
        <v>0</v>
      </c>
      <c r="Q25" s="155">
        <v>37000</v>
      </c>
      <c r="R25" s="138">
        <f t="shared" si="4"/>
        <v>0</v>
      </c>
      <c r="S25" s="94">
        <v>37000</v>
      </c>
      <c r="T25" s="97">
        <f t="shared" si="5"/>
        <v>0</v>
      </c>
    </row>
    <row r="26" spans="1:20" ht="24.9" customHeight="1">
      <c r="A26" s="110" t="s">
        <v>284</v>
      </c>
      <c r="B26" s="111" t="s">
        <v>2</v>
      </c>
      <c r="C26" s="109" t="s">
        <v>122</v>
      </c>
      <c r="D26" s="158"/>
      <c r="E26" s="127">
        <v>61000</v>
      </c>
      <c r="F26" s="126">
        <f t="shared" si="0"/>
        <v>0</v>
      </c>
      <c r="G26" s="93"/>
      <c r="H26" s="158"/>
      <c r="I26" s="130"/>
      <c r="J26" s="129"/>
      <c r="K26" s="94">
        <v>61000</v>
      </c>
      <c r="L26" s="95">
        <f t="shared" si="1"/>
        <v>0</v>
      </c>
      <c r="M26" s="155">
        <v>61000</v>
      </c>
      <c r="N26" s="138">
        <f t="shared" si="2"/>
        <v>0</v>
      </c>
      <c r="O26" s="94">
        <v>61000</v>
      </c>
      <c r="P26" s="97">
        <f t="shared" si="3"/>
        <v>0</v>
      </c>
      <c r="Q26" s="155">
        <v>61000</v>
      </c>
      <c r="R26" s="138">
        <f t="shared" si="4"/>
        <v>0</v>
      </c>
      <c r="S26" s="94">
        <v>61000</v>
      </c>
      <c r="T26" s="97">
        <f t="shared" si="5"/>
        <v>0</v>
      </c>
    </row>
    <row r="27" spans="1:20" ht="24.9" customHeight="1">
      <c r="A27" s="110" t="s">
        <v>284</v>
      </c>
      <c r="B27" s="111" t="s">
        <v>0</v>
      </c>
      <c r="C27" s="109" t="s">
        <v>123</v>
      </c>
      <c r="D27" s="158"/>
      <c r="E27" s="127">
        <v>253000</v>
      </c>
      <c r="F27" s="126">
        <f t="shared" si="0"/>
        <v>0</v>
      </c>
      <c r="G27" s="93"/>
      <c r="H27" s="158"/>
      <c r="I27" s="130"/>
      <c r="J27" s="129"/>
      <c r="K27" s="94">
        <v>253000</v>
      </c>
      <c r="L27" s="95">
        <f t="shared" si="1"/>
        <v>0</v>
      </c>
      <c r="M27" s="155">
        <v>253000</v>
      </c>
      <c r="N27" s="138">
        <f t="shared" si="2"/>
        <v>0</v>
      </c>
      <c r="O27" s="94">
        <v>253000</v>
      </c>
      <c r="P27" s="97">
        <f t="shared" si="3"/>
        <v>0</v>
      </c>
      <c r="Q27" s="155">
        <v>253000</v>
      </c>
      <c r="R27" s="138">
        <f t="shared" si="4"/>
        <v>0</v>
      </c>
      <c r="S27" s="94">
        <v>253000</v>
      </c>
      <c r="T27" s="97">
        <f t="shared" si="5"/>
        <v>0</v>
      </c>
    </row>
    <row r="28" spans="1:20" ht="24.9" customHeight="1">
      <c r="A28" s="110" t="s">
        <v>284</v>
      </c>
      <c r="B28" s="111" t="s">
        <v>1</v>
      </c>
      <c r="C28" s="109" t="s">
        <v>124</v>
      </c>
      <c r="D28" s="158"/>
      <c r="E28" s="127">
        <v>2000</v>
      </c>
      <c r="F28" s="126">
        <f t="shared" si="0"/>
        <v>0</v>
      </c>
      <c r="G28" s="93"/>
      <c r="H28" s="158"/>
      <c r="I28" s="130"/>
      <c r="J28" s="129"/>
      <c r="K28" s="94">
        <v>2000</v>
      </c>
      <c r="L28" s="95">
        <f t="shared" si="1"/>
        <v>0</v>
      </c>
      <c r="M28" s="155">
        <v>2000</v>
      </c>
      <c r="N28" s="138">
        <f t="shared" si="2"/>
        <v>0</v>
      </c>
      <c r="O28" s="94">
        <v>2000</v>
      </c>
      <c r="P28" s="97">
        <f t="shared" si="3"/>
        <v>0</v>
      </c>
      <c r="Q28" s="155">
        <v>2000</v>
      </c>
      <c r="R28" s="138">
        <f t="shared" si="4"/>
        <v>0</v>
      </c>
      <c r="S28" s="94">
        <v>2000</v>
      </c>
      <c r="T28" s="97">
        <f t="shared" si="5"/>
        <v>0</v>
      </c>
    </row>
    <row r="29" spans="1:20" ht="24.9" customHeight="1">
      <c r="A29" s="110" t="s">
        <v>284</v>
      </c>
      <c r="B29" s="111" t="s">
        <v>42</v>
      </c>
      <c r="C29" s="109" t="s">
        <v>125</v>
      </c>
      <c r="D29" s="158"/>
      <c r="E29" s="127">
        <v>18000</v>
      </c>
      <c r="F29" s="126">
        <f t="shared" si="0"/>
        <v>0</v>
      </c>
      <c r="G29" s="93"/>
      <c r="H29" s="158"/>
      <c r="I29" s="130"/>
      <c r="J29" s="129"/>
      <c r="K29" s="94">
        <v>18000</v>
      </c>
      <c r="L29" s="95">
        <f t="shared" si="1"/>
        <v>0</v>
      </c>
      <c r="M29" s="155">
        <v>18000</v>
      </c>
      <c r="N29" s="138">
        <f t="shared" si="2"/>
        <v>0</v>
      </c>
      <c r="O29" s="94">
        <v>18000</v>
      </c>
      <c r="P29" s="97">
        <f t="shared" si="3"/>
        <v>0</v>
      </c>
      <c r="Q29" s="155">
        <v>18000</v>
      </c>
      <c r="R29" s="138">
        <f t="shared" si="4"/>
        <v>0</v>
      </c>
      <c r="S29" s="94">
        <v>18000</v>
      </c>
      <c r="T29" s="97">
        <f t="shared" si="5"/>
        <v>0</v>
      </c>
    </row>
    <row r="30" spans="1:20" ht="24.9" customHeight="1">
      <c r="A30" s="110" t="s">
        <v>284</v>
      </c>
      <c r="B30" s="111" t="s">
        <v>43</v>
      </c>
      <c r="C30" s="109" t="s">
        <v>126</v>
      </c>
      <c r="D30" s="158"/>
      <c r="E30" s="127">
        <v>18000</v>
      </c>
      <c r="F30" s="126">
        <f t="shared" si="0"/>
        <v>0</v>
      </c>
      <c r="G30" s="93"/>
      <c r="H30" s="158"/>
      <c r="I30" s="130"/>
      <c r="J30" s="129"/>
      <c r="K30" s="94">
        <v>18000</v>
      </c>
      <c r="L30" s="95">
        <f t="shared" si="1"/>
        <v>0</v>
      </c>
      <c r="M30" s="155">
        <v>18000</v>
      </c>
      <c r="N30" s="138">
        <f t="shared" si="2"/>
        <v>0</v>
      </c>
      <c r="O30" s="94">
        <v>18000</v>
      </c>
      <c r="P30" s="97">
        <f t="shared" si="3"/>
        <v>0</v>
      </c>
      <c r="Q30" s="155">
        <v>18000</v>
      </c>
      <c r="R30" s="138">
        <f t="shared" si="4"/>
        <v>0</v>
      </c>
      <c r="S30" s="94">
        <v>18000</v>
      </c>
      <c r="T30" s="97">
        <f t="shared" si="5"/>
        <v>0</v>
      </c>
    </row>
    <row r="31" spans="1:20" ht="24.9" customHeight="1">
      <c r="A31" s="110" t="s">
        <v>284</v>
      </c>
      <c r="B31" s="111" t="s">
        <v>44</v>
      </c>
      <c r="C31" s="109" t="s">
        <v>127</v>
      </c>
      <c r="D31" s="158"/>
      <c r="E31" s="127">
        <v>18000</v>
      </c>
      <c r="F31" s="126">
        <f t="shared" si="0"/>
        <v>0</v>
      </c>
      <c r="G31" s="93"/>
      <c r="H31" s="158"/>
      <c r="I31" s="130"/>
      <c r="J31" s="129"/>
      <c r="K31" s="94">
        <v>18000</v>
      </c>
      <c r="L31" s="95">
        <f t="shared" si="1"/>
        <v>0</v>
      </c>
      <c r="M31" s="155">
        <v>18000</v>
      </c>
      <c r="N31" s="138">
        <f t="shared" si="2"/>
        <v>0</v>
      </c>
      <c r="O31" s="94">
        <v>18000</v>
      </c>
      <c r="P31" s="97">
        <f t="shared" si="3"/>
        <v>0</v>
      </c>
      <c r="Q31" s="155">
        <v>18000</v>
      </c>
      <c r="R31" s="138">
        <f t="shared" si="4"/>
        <v>0</v>
      </c>
      <c r="S31" s="94">
        <v>18000</v>
      </c>
      <c r="T31" s="97">
        <f t="shared" si="5"/>
        <v>0</v>
      </c>
    </row>
    <row r="32" spans="1:20" ht="24.9" customHeight="1">
      <c r="A32" s="110" t="s">
        <v>284</v>
      </c>
      <c r="B32" s="111" t="s">
        <v>3</v>
      </c>
      <c r="C32" s="109" t="s">
        <v>128</v>
      </c>
      <c r="D32" s="158"/>
      <c r="E32" s="127">
        <v>18000</v>
      </c>
      <c r="F32" s="126">
        <f t="shared" si="0"/>
        <v>0</v>
      </c>
      <c r="G32" s="93"/>
      <c r="H32" s="158"/>
      <c r="I32" s="130"/>
      <c r="J32" s="129"/>
      <c r="K32" s="94">
        <v>18000</v>
      </c>
      <c r="L32" s="95">
        <f t="shared" si="1"/>
        <v>0</v>
      </c>
      <c r="M32" s="155">
        <v>18000</v>
      </c>
      <c r="N32" s="138">
        <f t="shared" si="2"/>
        <v>0</v>
      </c>
      <c r="O32" s="94">
        <v>18000</v>
      </c>
      <c r="P32" s="97">
        <f t="shared" si="3"/>
        <v>0</v>
      </c>
      <c r="Q32" s="155">
        <v>18000</v>
      </c>
      <c r="R32" s="138">
        <f t="shared" si="4"/>
        <v>0</v>
      </c>
      <c r="S32" s="94">
        <v>18000</v>
      </c>
      <c r="T32" s="97">
        <f t="shared" si="5"/>
        <v>0</v>
      </c>
    </row>
    <row r="33" spans="1:20" ht="24.9" customHeight="1">
      <c r="A33" s="110" t="s">
        <v>284</v>
      </c>
      <c r="B33" s="111"/>
      <c r="C33" s="109" t="s">
        <v>129</v>
      </c>
      <c r="D33" s="158"/>
      <c r="E33" s="127">
        <v>18000</v>
      </c>
      <c r="F33" s="126">
        <f t="shared" si="0"/>
        <v>0</v>
      </c>
      <c r="G33" s="93"/>
      <c r="H33" s="158"/>
      <c r="I33" s="130"/>
      <c r="J33" s="129"/>
      <c r="K33" s="94">
        <v>18000</v>
      </c>
      <c r="L33" s="95">
        <f t="shared" si="1"/>
        <v>0</v>
      </c>
      <c r="M33" s="155">
        <v>18000</v>
      </c>
      <c r="N33" s="138">
        <f t="shared" si="2"/>
        <v>0</v>
      </c>
      <c r="O33" s="94">
        <v>18000</v>
      </c>
      <c r="P33" s="97">
        <f t="shared" si="3"/>
        <v>0</v>
      </c>
      <c r="Q33" s="155">
        <v>18000</v>
      </c>
      <c r="R33" s="138">
        <f t="shared" si="4"/>
        <v>0</v>
      </c>
      <c r="S33" s="94">
        <v>18000</v>
      </c>
      <c r="T33" s="97">
        <f t="shared" si="5"/>
        <v>0</v>
      </c>
    </row>
    <row r="34" spans="1:20" ht="24.9" customHeight="1">
      <c r="A34" s="110" t="s">
        <v>284</v>
      </c>
      <c r="B34" s="111" t="s">
        <v>130</v>
      </c>
      <c r="C34" s="109" t="s">
        <v>131</v>
      </c>
      <c r="D34" s="158"/>
      <c r="E34" s="127">
        <v>18000</v>
      </c>
      <c r="F34" s="126">
        <f t="shared" si="0"/>
        <v>0</v>
      </c>
      <c r="G34" s="93"/>
      <c r="H34" s="158"/>
      <c r="I34" s="130"/>
      <c r="J34" s="129"/>
      <c r="K34" s="94">
        <v>18000</v>
      </c>
      <c r="L34" s="95">
        <f t="shared" si="1"/>
        <v>0</v>
      </c>
      <c r="M34" s="155">
        <v>18000</v>
      </c>
      <c r="N34" s="138">
        <f t="shared" si="2"/>
        <v>0</v>
      </c>
      <c r="O34" s="94">
        <v>18000</v>
      </c>
      <c r="P34" s="97">
        <f t="shared" si="3"/>
        <v>0</v>
      </c>
      <c r="Q34" s="155">
        <v>18000</v>
      </c>
      <c r="R34" s="138">
        <f t="shared" si="4"/>
        <v>0</v>
      </c>
      <c r="S34" s="94">
        <v>18000</v>
      </c>
      <c r="T34" s="97">
        <f t="shared" si="5"/>
        <v>0</v>
      </c>
    </row>
    <row r="35" spans="1:20" ht="24.9" customHeight="1">
      <c r="A35" s="110" t="s">
        <v>284</v>
      </c>
      <c r="B35" s="111"/>
      <c r="C35" s="109" t="s">
        <v>132</v>
      </c>
      <c r="D35" s="158"/>
      <c r="E35" s="127">
        <v>18000</v>
      </c>
      <c r="F35" s="126">
        <f t="shared" si="0"/>
        <v>0</v>
      </c>
      <c r="G35" s="93"/>
      <c r="H35" s="158"/>
      <c r="I35" s="130"/>
      <c r="J35" s="129"/>
      <c r="K35" s="94">
        <v>18000</v>
      </c>
      <c r="L35" s="95">
        <f t="shared" si="1"/>
        <v>0</v>
      </c>
      <c r="M35" s="155">
        <v>18000</v>
      </c>
      <c r="N35" s="138">
        <f t="shared" si="2"/>
        <v>0</v>
      </c>
      <c r="O35" s="94">
        <v>18000</v>
      </c>
      <c r="P35" s="97">
        <f t="shared" si="3"/>
        <v>0</v>
      </c>
      <c r="Q35" s="155">
        <v>18000</v>
      </c>
      <c r="R35" s="138">
        <f t="shared" si="4"/>
        <v>0</v>
      </c>
      <c r="S35" s="94">
        <v>18000</v>
      </c>
      <c r="T35" s="97">
        <f t="shared" si="5"/>
        <v>0</v>
      </c>
    </row>
    <row r="36" spans="1:20" ht="24.9" customHeight="1">
      <c r="A36" s="110" t="s">
        <v>284</v>
      </c>
      <c r="B36" s="111" t="s">
        <v>46</v>
      </c>
      <c r="C36" s="109" t="s">
        <v>133</v>
      </c>
      <c r="D36" s="158"/>
      <c r="E36" s="127">
        <v>13500</v>
      </c>
      <c r="F36" s="126">
        <f t="shared" si="0"/>
        <v>0</v>
      </c>
      <c r="G36" s="93"/>
      <c r="H36" s="158"/>
      <c r="I36" s="127">
        <v>4500</v>
      </c>
      <c r="J36" s="126">
        <f>ROUNDDOWN(I36*H36,0)</f>
        <v>0</v>
      </c>
      <c r="K36" s="94">
        <v>18000</v>
      </c>
      <c r="L36" s="95">
        <f t="shared" si="1"/>
        <v>0</v>
      </c>
      <c r="M36" s="155">
        <v>18000</v>
      </c>
      <c r="N36" s="138">
        <f t="shared" si="2"/>
        <v>0</v>
      </c>
      <c r="O36" s="94">
        <v>18000</v>
      </c>
      <c r="P36" s="97">
        <f t="shared" si="3"/>
        <v>0</v>
      </c>
      <c r="Q36" s="155">
        <v>18000</v>
      </c>
      <c r="R36" s="138">
        <f t="shared" si="4"/>
        <v>0</v>
      </c>
      <c r="S36" s="96">
        <v>13500</v>
      </c>
      <c r="T36" s="97">
        <f t="shared" si="5"/>
        <v>0</v>
      </c>
    </row>
    <row r="37" spans="1:20" ht="24.9" customHeight="1">
      <c r="A37" s="110" t="s">
        <v>284</v>
      </c>
      <c r="B37" s="111" t="s">
        <v>47</v>
      </c>
      <c r="C37" s="109" t="s">
        <v>134</v>
      </c>
      <c r="D37" s="158"/>
      <c r="E37" s="127">
        <v>4500</v>
      </c>
      <c r="F37" s="126">
        <f t="shared" si="0"/>
        <v>0</v>
      </c>
      <c r="G37" s="93"/>
      <c r="H37" s="158"/>
      <c r="I37" s="127">
        <v>1500</v>
      </c>
      <c r="J37" s="126">
        <f t="shared" si="6"/>
        <v>0</v>
      </c>
      <c r="K37" s="94">
        <v>6000</v>
      </c>
      <c r="L37" s="95">
        <f t="shared" si="1"/>
        <v>0</v>
      </c>
      <c r="M37" s="155">
        <v>6000</v>
      </c>
      <c r="N37" s="138">
        <f t="shared" si="2"/>
        <v>0</v>
      </c>
      <c r="O37" s="94">
        <v>6000</v>
      </c>
      <c r="P37" s="97">
        <f t="shared" si="3"/>
        <v>0</v>
      </c>
      <c r="Q37" s="155">
        <v>6000</v>
      </c>
      <c r="R37" s="138">
        <f t="shared" si="4"/>
        <v>0</v>
      </c>
      <c r="S37" s="96">
        <v>4500</v>
      </c>
      <c r="T37" s="97">
        <f t="shared" si="5"/>
        <v>0</v>
      </c>
    </row>
    <row r="38" spans="1:20" ht="24.9" customHeight="1">
      <c r="A38" s="110" t="s">
        <v>284</v>
      </c>
      <c r="B38" s="111" t="s">
        <v>48</v>
      </c>
      <c r="C38" s="109" t="s">
        <v>135</v>
      </c>
      <c r="D38" s="158"/>
      <c r="E38" s="127">
        <v>4500</v>
      </c>
      <c r="F38" s="126">
        <f t="shared" si="0"/>
        <v>0</v>
      </c>
      <c r="G38" s="93"/>
      <c r="H38" s="158"/>
      <c r="I38" s="127">
        <v>1500</v>
      </c>
      <c r="J38" s="126">
        <f t="shared" si="6"/>
        <v>0</v>
      </c>
      <c r="K38" s="94">
        <v>6000</v>
      </c>
      <c r="L38" s="95">
        <f t="shared" si="1"/>
        <v>0</v>
      </c>
      <c r="M38" s="155">
        <v>6000</v>
      </c>
      <c r="N38" s="138">
        <f t="shared" si="2"/>
        <v>0</v>
      </c>
      <c r="O38" s="94">
        <v>6000</v>
      </c>
      <c r="P38" s="97">
        <f t="shared" si="3"/>
        <v>0</v>
      </c>
      <c r="Q38" s="155">
        <v>6000</v>
      </c>
      <c r="R38" s="138">
        <f t="shared" si="4"/>
        <v>0</v>
      </c>
      <c r="S38" s="96">
        <v>4500</v>
      </c>
      <c r="T38" s="97">
        <f t="shared" si="5"/>
        <v>0</v>
      </c>
    </row>
    <row r="39" spans="1:20" ht="24.9" customHeight="1">
      <c r="A39" s="110" t="s">
        <v>284</v>
      </c>
      <c r="B39" s="111" t="s">
        <v>45</v>
      </c>
      <c r="C39" s="109" t="s">
        <v>136</v>
      </c>
      <c r="D39" s="158"/>
      <c r="E39" s="127">
        <v>700</v>
      </c>
      <c r="F39" s="126">
        <f t="shared" si="0"/>
        <v>0</v>
      </c>
      <c r="G39" s="93"/>
      <c r="H39" s="158"/>
      <c r="I39" s="127">
        <v>300</v>
      </c>
      <c r="J39" s="126">
        <f t="shared" si="6"/>
        <v>0</v>
      </c>
      <c r="K39" s="94">
        <v>1000</v>
      </c>
      <c r="L39" s="95">
        <f t="shared" si="1"/>
        <v>0</v>
      </c>
      <c r="M39" s="155">
        <v>1000</v>
      </c>
      <c r="N39" s="138">
        <f t="shared" si="2"/>
        <v>0</v>
      </c>
      <c r="O39" s="94">
        <v>1000</v>
      </c>
      <c r="P39" s="97">
        <f t="shared" si="3"/>
        <v>0</v>
      </c>
      <c r="Q39" s="155">
        <v>1000</v>
      </c>
      <c r="R39" s="138">
        <f t="shared" si="4"/>
        <v>0</v>
      </c>
      <c r="S39" s="96">
        <v>700</v>
      </c>
      <c r="T39" s="97">
        <f t="shared" si="5"/>
        <v>0</v>
      </c>
    </row>
    <row r="40" spans="1:20" ht="24.9" customHeight="1">
      <c r="A40" s="110" t="s">
        <v>284</v>
      </c>
      <c r="B40" s="111" t="s">
        <v>137</v>
      </c>
      <c r="C40" s="109" t="s">
        <v>138</v>
      </c>
      <c r="D40" s="158"/>
      <c r="E40" s="127">
        <v>150000</v>
      </c>
      <c r="F40" s="126">
        <f t="shared" si="0"/>
        <v>0</v>
      </c>
      <c r="G40" s="93"/>
      <c r="H40" s="158"/>
      <c r="I40" s="128"/>
      <c r="J40" s="129"/>
      <c r="K40" s="94">
        <v>146000</v>
      </c>
      <c r="L40" s="95">
        <f t="shared" si="1"/>
        <v>0</v>
      </c>
      <c r="M40" s="155">
        <v>146000</v>
      </c>
      <c r="N40" s="138">
        <f t="shared" si="2"/>
        <v>0</v>
      </c>
      <c r="O40" s="94">
        <v>146000</v>
      </c>
      <c r="P40" s="97">
        <f t="shared" si="3"/>
        <v>0</v>
      </c>
      <c r="Q40" s="155">
        <v>146000</v>
      </c>
      <c r="R40" s="138">
        <f t="shared" si="4"/>
        <v>0</v>
      </c>
      <c r="S40" s="94">
        <v>146000</v>
      </c>
      <c r="T40" s="97">
        <f t="shared" si="5"/>
        <v>0</v>
      </c>
    </row>
    <row r="41" spans="1:20" ht="24.9" customHeight="1">
      <c r="A41" s="110" t="s">
        <v>284</v>
      </c>
      <c r="B41" s="111" t="s">
        <v>139</v>
      </c>
      <c r="C41" s="109" t="s">
        <v>140</v>
      </c>
      <c r="D41" s="158"/>
      <c r="E41" s="127">
        <v>300000</v>
      </c>
      <c r="F41" s="126">
        <f t="shared" si="0"/>
        <v>0</v>
      </c>
      <c r="G41" s="93"/>
      <c r="H41" s="158"/>
      <c r="I41" s="130"/>
      <c r="J41" s="129"/>
      <c r="K41" s="94">
        <v>288000</v>
      </c>
      <c r="L41" s="95">
        <f t="shared" si="1"/>
        <v>0</v>
      </c>
      <c r="M41" s="155">
        <v>288000</v>
      </c>
      <c r="N41" s="138">
        <f t="shared" si="2"/>
        <v>0</v>
      </c>
      <c r="O41" s="94">
        <v>288000</v>
      </c>
      <c r="P41" s="97">
        <f t="shared" si="3"/>
        <v>0</v>
      </c>
      <c r="Q41" s="155">
        <v>288000</v>
      </c>
      <c r="R41" s="138">
        <f t="shared" si="4"/>
        <v>0</v>
      </c>
      <c r="S41" s="94">
        <v>288000</v>
      </c>
      <c r="T41" s="97">
        <f t="shared" si="5"/>
        <v>0</v>
      </c>
    </row>
    <row r="42" spans="1:20" ht="24.9" customHeight="1">
      <c r="A42" s="110" t="s">
        <v>284</v>
      </c>
      <c r="B42" s="111" t="s">
        <v>141</v>
      </c>
      <c r="C42" s="109" t="s">
        <v>142</v>
      </c>
      <c r="D42" s="158"/>
      <c r="E42" s="127">
        <v>75000</v>
      </c>
      <c r="F42" s="126">
        <f t="shared" si="0"/>
        <v>0</v>
      </c>
      <c r="G42" s="93"/>
      <c r="H42" s="158"/>
      <c r="I42" s="130"/>
      <c r="J42" s="129"/>
      <c r="K42" s="94">
        <v>72000</v>
      </c>
      <c r="L42" s="95">
        <f t="shared" si="1"/>
        <v>0</v>
      </c>
      <c r="M42" s="155">
        <v>72000</v>
      </c>
      <c r="N42" s="138">
        <f t="shared" si="2"/>
        <v>0</v>
      </c>
      <c r="O42" s="94">
        <v>72000</v>
      </c>
      <c r="P42" s="97">
        <f t="shared" si="3"/>
        <v>0</v>
      </c>
      <c r="Q42" s="155">
        <v>72000</v>
      </c>
      <c r="R42" s="138">
        <f t="shared" si="4"/>
        <v>0</v>
      </c>
      <c r="S42" s="94">
        <v>72000</v>
      </c>
      <c r="T42" s="97">
        <f t="shared" si="5"/>
        <v>0</v>
      </c>
    </row>
    <row r="43" spans="1:20" ht="24.9" customHeight="1">
      <c r="A43" s="110" t="s">
        <v>284</v>
      </c>
      <c r="B43" s="111"/>
      <c r="C43" s="109" t="s">
        <v>328</v>
      </c>
      <c r="D43" s="158"/>
      <c r="E43" s="127">
        <v>1000</v>
      </c>
      <c r="F43" s="126">
        <f t="shared" si="0"/>
        <v>0</v>
      </c>
      <c r="G43" s="93"/>
      <c r="H43" s="158"/>
      <c r="I43" s="130"/>
      <c r="J43" s="129"/>
      <c r="K43" s="94">
        <v>3500</v>
      </c>
      <c r="L43" s="95">
        <f t="shared" si="1"/>
        <v>0</v>
      </c>
      <c r="M43" s="155">
        <v>3500</v>
      </c>
      <c r="N43" s="138">
        <f t="shared" si="2"/>
        <v>0</v>
      </c>
      <c r="O43" s="94">
        <v>3500</v>
      </c>
      <c r="P43" s="97">
        <f t="shared" si="3"/>
        <v>0</v>
      </c>
      <c r="Q43" s="155">
        <v>3500</v>
      </c>
      <c r="R43" s="138">
        <f t="shared" si="4"/>
        <v>0</v>
      </c>
      <c r="S43" s="94">
        <v>3500</v>
      </c>
      <c r="T43" s="97">
        <f t="shared" si="5"/>
        <v>0</v>
      </c>
    </row>
    <row r="44" spans="1:20" ht="24.9" customHeight="1">
      <c r="A44" s="110" t="s">
        <v>284</v>
      </c>
      <c r="B44" s="111" t="s">
        <v>143</v>
      </c>
      <c r="C44" s="109" t="s">
        <v>144</v>
      </c>
      <c r="D44" s="158"/>
      <c r="E44" s="127">
        <v>75000</v>
      </c>
      <c r="F44" s="126">
        <f t="shared" si="0"/>
        <v>0</v>
      </c>
      <c r="G44" s="93"/>
      <c r="H44" s="158"/>
      <c r="I44" s="130"/>
      <c r="J44" s="129"/>
      <c r="K44" s="94">
        <v>76000</v>
      </c>
      <c r="L44" s="95">
        <f t="shared" si="1"/>
        <v>0</v>
      </c>
      <c r="M44" s="155">
        <v>76000</v>
      </c>
      <c r="N44" s="138">
        <f t="shared" si="2"/>
        <v>0</v>
      </c>
      <c r="O44" s="94">
        <v>76000</v>
      </c>
      <c r="P44" s="97">
        <f t="shared" si="3"/>
        <v>0</v>
      </c>
      <c r="Q44" s="155">
        <v>76000</v>
      </c>
      <c r="R44" s="138">
        <f t="shared" si="4"/>
        <v>0</v>
      </c>
      <c r="S44" s="94">
        <v>76000</v>
      </c>
      <c r="T44" s="97">
        <f t="shared" si="5"/>
        <v>0</v>
      </c>
    </row>
    <row r="45" spans="1:20" ht="24.9" customHeight="1">
      <c r="A45" s="110" t="s">
        <v>285</v>
      </c>
      <c r="B45" s="111" t="s">
        <v>145</v>
      </c>
      <c r="C45" s="109" t="s">
        <v>146</v>
      </c>
      <c r="D45" s="158"/>
      <c r="E45" s="127">
        <v>75000</v>
      </c>
      <c r="F45" s="126">
        <f t="shared" si="0"/>
        <v>0</v>
      </c>
      <c r="G45" s="93"/>
      <c r="H45" s="158"/>
      <c r="I45" s="130"/>
      <c r="J45" s="129"/>
      <c r="K45" s="94">
        <v>75000</v>
      </c>
      <c r="L45" s="95">
        <f t="shared" si="1"/>
        <v>0</v>
      </c>
      <c r="M45" s="155">
        <v>75000</v>
      </c>
      <c r="N45" s="138">
        <f t="shared" si="2"/>
        <v>0</v>
      </c>
      <c r="O45" s="94">
        <v>75000</v>
      </c>
      <c r="P45" s="97">
        <f t="shared" si="3"/>
        <v>0</v>
      </c>
      <c r="Q45" s="155">
        <v>75000</v>
      </c>
      <c r="R45" s="138">
        <f t="shared" si="4"/>
        <v>0</v>
      </c>
      <c r="S45" s="94">
        <v>75000</v>
      </c>
      <c r="T45" s="97">
        <f t="shared" si="5"/>
        <v>0</v>
      </c>
    </row>
    <row r="46" spans="1:20" ht="24.9" customHeight="1">
      <c r="A46" s="110" t="s">
        <v>284</v>
      </c>
      <c r="B46" s="111" t="s">
        <v>49</v>
      </c>
      <c r="C46" s="109" t="s">
        <v>147</v>
      </c>
      <c r="D46" s="158"/>
      <c r="E46" s="127">
        <v>29000</v>
      </c>
      <c r="F46" s="126">
        <f t="shared" si="0"/>
        <v>0</v>
      </c>
      <c r="G46" s="93"/>
      <c r="H46" s="158"/>
      <c r="I46" s="127">
        <v>7000</v>
      </c>
      <c r="J46" s="126">
        <f t="shared" si="6"/>
        <v>0</v>
      </c>
      <c r="K46" s="94">
        <v>36000</v>
      </c>
      <c r="L46" s="95">
        <f t="shared" si="1"/>
        <v>0</v>
      </c>
      <c r="M46" s="155">
        <v>36000</v>
      </c>
      <c r="N46" s="138">
        <f t="shared" si="2"/>
        <v>0</v>
      </c>
      <c r="O46" s="94">
        <v>36000</v>
      </c>
      <c r="P46" s="97">
        <f t="shared" si="3"/>
        <v>0</v>
      </c>
      <c r="Q46" s="155">
        <v>36000</v>
      </c>
      <c r="R46" s="138">
        <f t="shared" si="4"/>
        <v>0</v>
      </c>
      <c r="S46" s="96">
        <v>29000</v>
      </c>
      <c r="T46" s="97">
        <f t="shared" si="5"/>
        <v>0</v>
      </c>
    </row>
    <row r="47" spans="1:20" ht="24.9" customHeight="1">
      <c r="A47" s="110" t="s">
        <v>284</v>
      </c>
      <c r="B47" s="111" t="s">
        <v>5</v>
      </c>
      <c r="C47" s="109" t="s">
        <v>148</v>
      </c>
      <c r="D47" s="158"/>
      <c r="E47" s="127">
        <v>28200</v>
      </c>
      <c r="F47" s="126">
        <f t="shared" si="0"/>
        <v>0</v>
      </c>
      <c r="G47" s="93"/>
      <c r="H47" s="158"/>
      <c r="I47" s="127">
        <v>6800</v>
      </c>
      <c r="J47" s="126">
        <f t="shared" si="6"/>
        <v>0</v>
      </c>
      <c r="K47" s="94">
        <v>35000</v>
      </c>
      <c r="L47" s="95">
        <f t="shared" si="1"/>
        <v>0</v>
      </c>
      <c r="M47" s="155">
        <v>35000</v>
      </c>
      <c r="N47" s="138">
        <f t="shared" si="2"/>
        <v>0</v>
      </c>
      <c r="O47" s="94">
        <v>35000</v>
      </c>
      <c r="P47" s="97">
        <f t="shared" si="3"/>
        <v>0</v>
      </c>
      <c r="Q47" s="155">
        <v>35000</v>
      </c>
      <c r="R47" s="138">
        <f t="shared" si="4"/>
        <v>0</v>
      </c>
      <c r="S47" s="96">
        <v>28200</v>
      </c>
      <c r="T47" s="97">
        <f t="shared" si="5"/>
        <v>0</v>
      </c>
    </row>
    <row r="48" spans="1:20" ht="24.9" customHeight="1">
      <c r="A48" s="110" t="s">
        <v>284</v>
      </c>
      <c r="B48" s="111" t="s">
        <v>6</v>
      </c>
      <c r="C48" s="109" t="s">
        <v>149</v>
      </c>
      <c r="D48" s="158"/>
      <c r="E48" s="127">
        <v>13700</v>
      </c>
      <c r="F48" s="126">
        <f t="shared" si="0"/>
        <v>0</v>
      </c>
      <c r="G48" s="93"/>
      <c r="H48" s="158"/>
      <c r="I48" s="127">
        <v>3300</v>
      </c>
      <c r="J48" s="126">
        <f t="shared" si="6"/>
        <v>0</v>
      </c>
      <c r="K48" s="94">
        <v>17000</v>
      </c>
      <c r="L48" s="95">
        <f t="shared" si="1"/>
        <v>0</v>
      </c>
      <c r="M48" s="155">
        <v>17000</v>
      </c>
      <c r="N48" s="138">
        <f t="shared" si="2"/>
        <v>0</v>
      </c>
      <c r="O48" s="94">
        <v>17000</v>
      </c>
      <c r="P48" s="97">
        <f t="shared" si="3"/>
        <v>0</v>
      </c>
      <c r="Q48" s="155">
        <v>17000</v>
      </c>
      <c r="R48" s="138">
        <f t="shared" si="4"/>
        <v>0</v>
      </c>
      <c r="S48" s="96">
        <v>13700</v>
      </c>
      <c r="T48" s="97">
        <f t="shared" si="5"/>
        <v>0</v>
      </c>
    </row>
    <row r="49" spans="1:20" ht="24.9" customHeight="1">
      <c r="A49" s="110" t="s">
        <v>284</v>
      </c>
      <c r="B49" s="111" t="s">
        <v>51</v>
      </c>
      <c r="C49" s="109" t="s">
        <v>150</v>
      </c>
      <c r="D49" s="158"/>
      <c r="E49" s="127">
        <v>14500</v>
      </c>
      <c r="F49" s="126">
        <f t="shared" si="0"/>
        <v>0</v>
      </c>
      <c r="G49" s="93"/>
      <c r="H49" s="158"/>
      <c r="I49" s="127">
        <v>3500</v>
      </c>
      <c r="J49" s="126">
        <f t="shared" si="6"/>
        <v>0</v>
      </c>
      <c r="K49" s="94">
        <v>18000</v>
      </c>
      <c r="L49" s="95">
        <f t="shared" si="1"/>
        <v>0</v>
      </c>
      <c r="M49" s="155">
        <v>18000</v>
      </c>
      <c r="N49" s="138">
        <f t="shared" si="2"/>
        <v>0</v>
      </c>
      <c r="O49" s="94">
        <v>18000</v>
      </c>
      <c r="P49" s="97">
        <f t="shared" si="3"/>
        <v>0</v>
      </c>
      <c r="Q49" s="155">
        <v>18000</v>
      </c>
      <c r="R49" s="138">
        <f t="shared" si="4"/>
        <v>0</v>
      </c>
      <c r="S49" s="96">
        <v>14500</v>
      </c>
      <c r="T49" s="97">
        <f t="shared" si="5"/>
        <v>0</v>
      </c>
    </row>
    <row r="50" spans="1:20" ht="24.9" customHeight="1">
      <c r="A50" s="112" t="s">
        <v>285</v>
      </c>
      <c r="B50" s="111" t="s">
        <v>50</v>
      </c>
      <c r="C50" s="109" t="s">
        <v>151</v>
      </c>
      <c r="D50" s="158"/>
      <c r="E50" s="127">
        <v>13700</v>
      </c>
      <c r="F50" s="126">
        <f t="shared" si="0"/>
        <v>0</v>
      </c>
      <c r="G50" s="93"/>
      <c r="H50" s="158"/>
      <c r="I50" s="127">
        <v>3300</v>
      </c>
      <c r="J50" s="126">
        <f t="shared" si="6"/>
        <v>0</v>
      </c>
      <c r="K50" s="94">
        <v>17000</v>
      </c>
      <c r="L50" s="95">
        <f t="shared" si="1"/>
        <v>0</v>
      </c>
      <c r="M50" s="155">
        <v>17000</v>
      </c>
      <c r="N50" s="138">
        <f t="shared" si="2"/>
        <v>0</v>
      </c>
      <c r="O50" s="94">
        <v>17000</v>
      </c>
      <c r="P50" s="97">
        <f t="shared" si="3"/>
        <v>0</v>
      </c>
      <c r="Q50" s="155">
        <v>17000</v>
      </c>
      <c r="R50" s="138">
        <f t="shared" si="4"/>
        <v>0</v>
      </c>
      <c r="S50" s="96">
        <v>13700</v>
      </c>
      <c r="T50" s="97">
        <f t="shared" si="5"/>
        <v>0</v>
      </c>
    </row>
    <row r="51" spans="1:20" ht="24.9" customHeight="1">
      <c r="A51" s="112" t="s">
        <v>284</v>
      </c>
      <c r="B51" s="111" t="s">
        <v>152</v>
      </c>
      <c r="C51" s="109" t="s">
        <v>153</v>
      </c>
      <c r="D51" s="158"/>
      <c r="E51" s="127">
        <v>4000</v>
      </c>
      <c r="F51" s="126">
        <f t="shared" si="0"/>
        <v>0</v>
      </c>
      <c r="G51" s="93"/>
      <c r="H51" s="158"/>
      <c r="I51" s="128"/>
      <c r="J51" s="129"/>
      <c r="K51" s="94">
        <v>4000</v>
      </c>
      <c r="L51" s="95">
        <f t="shared" si="1"/>
        <v>0</v>
      </c>
      <c r="M51" s="155">
        <v>4000</v>
      </c>
      <c r="N51" s="138">
        <f t="shared" si="2"/>
        <v>0</v>
      </c>
      <c r="O51" s="94">
        <v>4000</v>
      </c>
      <c r="P51" s="97">
        <f t="shared" si="3"/>
        <v>0</v>
      </c>
      <c r="Q51" s="155">
        <v>4000</v>
      </c>
      <c r="R51" s="138">
        <f t="shared" si="4"/>
        <v>0</v>
      </c>
      <c r="S51" s="94">
        <v>4000</v>
      </c>
      <c r="T51" s="97">
        <f t="shared" si="5"/>
        <v>0</v>
      </c>
    </row>
    <row r="52" spans="1:20" ht="24.9" customHeight="1">
      <c r="A52" s="112" t="s">
        <v>284</v>
      </c>
      <c r="B52" s="111" t="s">
        <v>154</v>
      </c>
      <c r="C52" s="109" t="s">
        <v>155</v>
      </c>
      <c r="D52" s="158"/>
      <c r="E52" s="127">
        <v>900</v>
      </c>
      <c r="F52" s="126">
        <f t="shared" si="0"/>
        <v>0</v>
      </c>
      <c r="G52" s="93"/>
      <c r="H52" s="158"/>
      <c r="I52" s="130"/>
      <c r="J52" s="129"/>
      <c r="K52" s="94">
        <v>900</v>
      </c>
      <c r="L52" s="95">
        <f t="shared" si="1"/>
        <v>0</v>
      </c>
      <c r="M52" s="155">
        <v>900</v>
      </c>
      <c r="N52" s="138">
        <f t="shared" si="2"/>
        <v>0</v>
      </c>
      <c r="O52" s="94">
        <v>900</v>
      </c>
      <c r="P52" s="97">
        <f t="shared" si="3"/>
        <v>0</v>
      </c>
      <c r="Q52" s="155">
        <v>900</v>
      </c>
      <c r="R52" s="138">
        <f t="shared" si="4"/>
        <v>0</v>
      </c>
      <c r="S52" s="94">
        <v>900</v>
      </c>
      <c r="T52" s="97">
        <f t="shared" si="5"/>
        <v>0</v>
      </c>
    </row>
    <row r="53" spans="1:20" ht="24.9" customHeight="1">
      <c r="A53" s="112" t="s">
        <v>284</v>
      </c>
      <c r="B53" s="111" t="s">
        <v>156</v>
      </c>
      <c r="C53" s="109" t="s">
        <v>157</v>
      </c>
      <c r="D53" s="158"/>
      <c r="E53" s="127">
        <v>300</v>
      </c>
      <c r="F53" s="126">
        <f t="shared" si="0"/>
        <v>0</v>
      </c>
      <c r="G53" s="93"/>
      <c r="H53" s="158"/>
      <c r="I53" s="130"/>
      <c r="J53" s="129"/>
      <c r="K53" s="94">
        <v>300</v>
      </c>
      <c r="L53" s="95">
        <f t="shared" si="1"/>
        <v>0</v>
      </c>
      <c r="M53" s="155">
        <v>300</v>
      </c>
      <c r="N53" s="138">
        <f t="shared" si="2"/>
        <v>0</v>
      </c>
      <c r="O53" s="94">
        <v>300</v>
      </c>
      <c r="P53" s="97">
        <f t="shared" si="3"/>
        <v>0</v>
      </c>
      <c r="Q53" s="155">
        <v>300</v>
      </c>
      <c r="R53" s="138">
        <f t="shared" si="4"/>
        <v>0</v>
      </c>
      <c r="S53" s="94">
        <v>300</v>
      </c>
      <c r="T53" s="97">
        <f t="shared" si="5"/>
        <v>0</v>
      </c>
    </row>
    <row r="54" spans="1:20" ht="24.9" customHeight="1">
      <c r="A54" s="112" t="s">
        <v>284</v>
      </c>
      <c r="B54" s="111" t="s">
        <v>52</v>
      </c>
      <c r="C54" s="109" t="s">
        <v>158</v>
      </c>
      <c r="D54" s="158"/>
      <c r="E54" s="127">
        <v>1300</v>
      </c>
      <c r="F54" s="126">
        <f t="shared" si="0"/>
        <v>0</v>
      </c>
      <c r="G54" s="93"/>
      <c r="H54" s="158"/>
      <c r="I54" s="130"/>
      <c r="J54" s="129"/>
      <c r="K54" s="94">
        <v>1300</v>
      </c>
      <c r="L54" s="95">
        <f t="shared" si="1"/>
        <v>0</v>
      </c>
      <c r="M54" s="155">
        <v>1300</v>
      </c>
      <c r="N54" s="138">
        <f t="shared" si="2"/>
        <v>0</v>
      </c>
      <c r="O54" s="94">
        <v>1300</v>
      </c>
      <c r="P54" s="97">
        <f t="shared" si="3"/>
        <v>0</v>
      </c>
      <c r="Q54" s="155">
        <v>1300</v>
      </c>
      <c r="R54" s="138">
        <f t="shared" si="4"/>
        <v>0</v>
      </c>
      <c r="S54" s="94">
        <v>1300</v>
      </c>
      <c r="T54" s="97">
        <f t="shared" si="5"/>
        <v>0</v>
      </c>
    </row>
    <row r="55" spans="1:20" ht="24.9" customHeight="1">
      <c r="A55" s="112" t="s">
        <v>284</v>
      </c>
      <c r="B55" s="111" t="s">
        <v>53</v>
      </c>
      <c r="C55" s="109" t="s">
        <v>159</v>
      </c>
      <c r="D55" s="158"/>
      <c r="E55" s="127">
        <v>1300</v>
      </c>
      <c r="F55" s="126">
        <f t="shared" si="0"/>
        <v>0</v>
      </c>
      <c r="G55" s="93"/>
      <c r="H55" s="158"/>
      <c r="I55" s="130"/>
      <c r="J55" s="129"/>
      <c r="K55" s="94">
        <v>1300</v>
      </c>
      <c r="L55" s="95">
        <f t="shared" si="1"/>
        <v>0</v>
      </c>
      <c r="M55" s="155">
        <v>1300</v>
      </c>
      <c r="N55" s="138">
        <f t="shared" si="2"/>
        <v>0</v>
      </c>
      <c r="O55" s="94">
        <v>1300</v>
      </c>
      <c r="P55" s="97">
        <f t="shared" si="3"/>
        <v>0</v>
      </c>
      <c r="Q55" s="155">
        <v>1300</v>
      </c>
      <c r="R55" s="138">
        <f t="shared" si="4"/>
        <v>0</v>
      </c>
      <c r="S55" s="94">
        <v>1300</v>
      </c>
      <c r="T55" s="97">
        <f t="shared" si="5"/>
        <v>0</v>
      </c>
    </row>
    <row r="56" spans="1:20" ht="24.9" customHeight="1">
      <c r="A56" s="112" t="s">
        <v>284</v>
      </c>
      <c r="B56" s="111" t="s">
        <v>54</v>
      </c>
      <c r="C56" s="109" t="s">
        <v>160</v>
      </c>
      <c r="D56" s="158"/>
      <c r="E56" s="127">
        <v>1300</v>
      </c>
      <c r="F56" s="126">
        <f t="shared" si="0"/>
        <v>0</v>
      </c>
      <c r="G56" s="93"/>
      <c r="H56" s="158"/>
      <c r="I56" s="130"/>
      <c r="J56" s="129"/>
      <c r="K56" s="94">
        <v>1300</v>
      </c>
      <c r="L56" s="95">
        <f t="shared" si="1"/>
        <v>0</v>
      </c>
      <c r="M56" s="155">
        <v>1300</v>
      </c>
      <c r="N56" s="138">
        <f t="shared" si="2"/>
        <v>0</v>
      </c>
      <c r="O56" s="94">
        <v>1300</v>
      </c>
      <c r="P56" s="97">
        <f t="shared" si="3"/>
        <v>0</v>
      </c>
      <c r="Q56" s="155">
        <v>1300</v>
      </c>
      <c r="R56" s="138">
        <f t="shared" si="4"/>
        <v>0</v>
      </c>
      <c r="S56" s="94">
        <v>1300</v>
      </c>
      <c r="T56" s="97">
        <f t="shared" si="5"/>
        <v>0</v>
      </c>
    </row>
    <row r="57" spans="1:20" ht="24.9" customHeight="1">
      <c r="A57" s="112" t="s">
        <v>284</v>
      </c>
      <c r="B57" s="111" t="s">
        <v>55</v>
      </c>
      <c r="C57" s="109" t="s">
        <v>161</v>
      </c>
      <c r="D57" s="158"/>
      <c r="E57" s="127">
        <v>1300</v>
      </c>
      <c r="F57" s="126">
        <f t="shared" si="0"/>
        <v>0</v>
      </c>
      <c r="G57" s="93"/>
      <c r="H57" s="158"/>
      <c r="I57" s="130"/>
      <c r="J57" s="129"/>
      <c r="K57" s="94">
        <v>1300</v>
      </c>
      <c r="L57" s="95">
        <f t="shared" si="1"/>
        <v>0</v>
      </c>
      <c r="M57" s="155">
        <v>1300</v>
      </c>
      <c r="N57" s="138">
        <f t="shared" si="2"/>
        <v>0</v>
      </c>
      <c r="O57" s="94">
        <v>1300</v>
      </c>
      <c r="P57" s="97">
        <f t="shared" si="3"/>
        <v>0</v>
      </c>
      <c r="Q57" s="155">
        <v>1300</v>
      </c>
      <c r="R57" s="138">
        <f t="shared" si="4"/>
        <v>0</v>
      </c>
      <c r="S57" s="94">
        <v>1300</v>
      </c>
      <c r="T57" s="97">
        <f t="shared" si="5"/>
        <v>0</v>
      </c>
    </row>
    <row r="58" spans="1:20" ht="24.9" customHeight="1">
      <c r="A58" s="112" t="s">
        <v>284</v>
      </c>
      <c r="B58" s="111" t="s">
        <v>56</v>
      </c>
      <c r="C58" s="109" t="s">
        <v>114</v>
      </c>
      <c r="D58" s="158"/>
      <c r="E58" s="127">
        <v>1300</v>
      </c>
      <c r="F58" s="126">
        <f t="shared" si="0"/>
        <v>0</v>
      </c>
      <c r="G58" s="93"/>
      <c r="H58" s="158"/>
      <c r="I58" s="130"/>
      <c r="J58" s="129"/>
      <c r="K58" s="94">
        <v>1300</v>
      </c>
      <c r="L58" s="95">
        <f t="shared" si="1"/>
        <v>0</v>
      </c>
      <c r="M58" s="155">
        <v>1300</v>
      </c>
      <c r="N58" s="138">
        <f t="shared" si="2"/>
        <v>0</v>
      </c>
      <c r="O58" s="94">
        <v>1300</v>
      </c>
      <c r="P58" s="97">
        <f t="shared" si="3"/>
        <v>0</v>
      </c>
      <c r="Q58" s="155">
        <v>1300</v>
      </c>
      <c r="R58" s="138">
        <f t="shared" si="4"/>
        <v>0</v>
      </c>
      <c r="S58" s="94">
        <v>1300</v>
      </c>
      <c r="T58" s="97">
        <f t="shared" si="5"/>
        <v>0</v>
      </c>
    </row>
    <row r="59" spans="1:20" ht="24.9" customHeight="1">
      <c r="A59" s="112" t="s">
        <v>284</v>
      </c>
      <c r="B59" s="111" t="s">
        <v>57</v>
      </c>
      <c r="C59" s="109" t="s">
        <v>116</v>
      </c>
      <c r="D59" s="158"/>
      <c r="E59" s="127">
        <v>1300</v>
      </c>
      <c r="F59" s="126">
        <f t="shared" si="0"/>
        <v>0</v>
      </c>
      <c r="G59" s="93"/>
      <c r="H59" s="158"/>
      <c r="I59" s="130"/>
      <c r="J59" s="129"/>
      <c r="K59" s="94">
        <v>1300</v>
      </c>
      <c r="L59" s="95">
        <f t="shared" si="1"/>
        <v>0</v>
      </c>
      <c r="M59" s="155">
        <v>1300</v>
      </c>
      <c r="N59" s="138">
        <f t="shared" si="2"/>
        <v>0</v>
      </c>
      <c r="O59" s="94">
        <v>1300</v>
      </c>
      <c r="P59" s="97">
        <f t="shared" si="3"/>
        <v>0</v>
      </c>
      <c r="Q59" s="155">
        <v>1300</v>
      </c>
      <c r="R59" s="138">
        <f t="shared" si="4"/>
        <v>0</v>
      </c>
      <c r="S59" s="94">
        <v>1300</v>
      </c>
      <c r="T59" s="97">
        <f t="shared" si="5"/>
        <v>0</v>
      </c>
    </row>
    <row r="60" spans="1:20" ht="24.9" customHeight="1">
      <c r="A60" s="112" t="s">
        <v>284</v>
      </c>
      <c r="B60" s="111" t="s">
        <v>58</v>
      </c>
      <c r="C60" s="109" t="s">
        <v>162</v>
      </c>
      <c r="D60" s="158"/>
      <c r="E60" s="127">
        <v>800</v>
      </c>
      <c r="F60" s="126">
        <f t="shared" si="0"/>
        <v>0</v>
      </c>
      <c r="G60" s="93"/>
      <c r="H60" s="158"/>
      <c r="I60" s="130"/>
      <c r="J60" s="129"/>
      <c r="K60" s="94">
        <v>800</v>
      </c>
      <c r="L60" s="95">
        <f t="shared" si="1"/>
        <v>0</v>
      </c>
      <c r="M60" s="155">
        <v>800</v>
      </c>
      <c r="N60" s="138">
        <f t="shared" si="2"/>
        <v>0</v>
      </c>
      <c r="O60" s="94">
        <v>800</v>
      </c>
      <c r="P60" s="97">
        <f t="shared" si="3"/>
        <v>0</v>
      </c>
      <c r="Q60" s="155">
        <v>800</v>
      </c>
      <c r="R60" s="138">
        <f t="shared" si="4"/>
        <v>0</v>
      </c>
      <c r="S60" s="94">
        <v>800</v>
      </c>
      <c r="T60" s="97">
        <f t="shared" si="5"/>
        <v>0</v>
      </c>
    </row>
    <row r="61" spans="1:20" ht="24.9" customHeight="1">
      <c r="A61" s="112" t="s">
        <v>284</v>
      </c>
      <c r="B61" s="111" t="s">
        <v>59</v>
      </c>
      <c r="C61" s="109" t="s">
        <v>116</v>
      </c>
      <c r="D61" s="158"/>
      <c r="E61" s="127">
        <v>800</v>
      </c>
      <c r="F61" s="126">
        <f t="shared" si="0"/>
        <v>0</v>
      </c>
      <c r="G61" s="93"/>
      <c r="H61" s="158"/>
      <c r="I61" s="130"/>
      <c r="J61" s="129"/>
      <c r="K61" s="94">
        <v>800</v>
      </c>
      <c r="L61" s="95">
        <f t="shared" si="1"/>
        <v>0</v>
      </c>
      <c r="M61" s="155">
        <v>800</v>
      </c>
      <c r="N61" s="138">
        <f t="shared" si="2"/>
        <v>0</v>
      </c>
      <c r="O61" s="94">
        <v>800</v>
      </c>
      <c r="P61" s="97">
        <f t="shared" si="3"/>
        <v>0</v>
      </c>
      <c r="Q61" s="155">
        <v>800</v>
      </c>
      <c r="R61" s="138">
        <f t="shared" si="4"/>
        <v>0</v>
      </c>
      <c r="S61" s="94">
        <v>800</v>
      </c>
      <c r="T61" s="97">
        <f t="shared" si="5"/>
        <v>0</v>
      </c>
    </row>
    <row r="62" spans="1:20" ht="24.9" customHeight="1">
      <c r="A62" s="112" t="s">
        <v>284</v>
      </c>
      <c r="B62" s="111" t="s">
        <v>163</v>
      </c>
      <c r="C62" s="109" t="s">
        <v>164</v>
      </c>
      <c r="D62" s="158"/>
      <c r="E62" s="127">
        <v>300</v>
      </c>
      <c r="F62" s="126">
        <f t="shared" si="0"/>
        <v>0</v>
      </c>
      <c r="G62" s="93"/>
      <c r="H62" s="158"/>
      <c r="I62" s="130"/>
      <c r="J62" s="129"/>
      <c r="K62" s="94">
        <v>300</v>
      </c>
      <c r="L62" s="95">
        <f t="shared" si="1"/>
        <v>0</v>
      </c>
      <c r="M62" s="155">
        <v>300</v>
      </c>
      <c r="N62" s="138">
        <f t="shared" si="2"/>
        <v>0</v>
      </c>
      <c r="O62" s="94">
        <v>300</v>
      </c>
      <c r="P62" s="97">
        <f t="shared" si="3"/>
        <v>0</v>
      </c>
      <c r="Q62" s="155">
        <v>300</v>
      </c>
      <c r="R62" s="138">
        <f t="shared" si="4"/>
        <v>0</v>
      </c>
      <c r="S62" s="94">
        <v>300</v>
      </c>
      <c r="T62" s="97">
        <f t="shared" si="5"/>
        <v>0</v>
      </c>
    </row>
    <row r="63" spans="1:20" ht="24.9" customHeight="1">
      <c r="A63" s="112" t="s">
        <v>284</v>
      </c>
      <c r="B63" s="111"/>
      <c r="C63" s="109" t="s">
        <v>165</v>
      </c>
      <c r="D63" s="158"/>
      <c r="E63" s="127">
        <v>300</v>
      </c>
      <c r="F63" s="126">
        <f t="shared" si="0"/>
        <v>0</v>
      </c>
      <c r="G63" s="93"/>
      <c r="H63" s="158"/>
      <c r="I63" s="130"/>
      <c r="J63" s="129"/>
      <c r="K63" s="94">
        <v>300</v>
      </c>
      <c r="L63" s="95">
        <f t="shared" si="1"/>
        <v>0</v>
      </c>
      <c r="M63" s="155">
        <v>300</v>
      </c>
      <c r="N63" s="138">
        <f t="shared" si="2"/>
        <v>0</v>
      </c>
      <c r="O63" s="94">
        <v>300</v>
      </c>
      <c r="P63" s="97">
        <f t="shared" si="3"/>
        <v>0</v>
      </c>
      <c r="Q63" s="155">
        <v>300</v>
      </c>
      <c r="R63" s="138">
        <f t="shared" si="4"/>
        <v>0</v>
      </c>
      <c r="S63" s="94">
        <v>300</v>
      </c>
      <c r="T63" s="97">
        <f t="shared" si="5"/>
        <v>0</v>
      </c>
    </row>
    <row r="64" spans="1:20" ht="24.9" customHeight="1">
      <c r="A64" s="112" t="s">
        <v>284</v>
      </c>
      <c r="B64" s="111" t="s">
        <v>166</v>
      </c>
      <c r="C64" s="109" t="s">
        <v>167</v>
      </c>
      <c r="D64" s="158"/>
      <c r="E64" s="127">
        <v>300</v>
      </c>
      <c r="F64" s="126">
        <f t="shared" si="0"/>
        <v>0</v>
      </c>
      <c r="G64" s="93"/>
      <c r="H64" s="158"/>
      <c r="I64" s="130"/>
      <c r="J64" s="129"/>
      <c r="K64" s="94">
        <v>300</v>
      </c>
      <c r="L64" s="95">
        <f t="shared" si="1"/>
        <v>0</v>
      </c>
      <c r="M64" s="155">
        <v>300</v>
      </c>
      <c r="N64" s="138">
        <f t="shared" si="2"/>
        <v>0</v>
      </c>
      <c r="O64" s="94">
        <v>300</v>
      </c>
      <c r="P64" s="97">
        <f t="shared" si="3"/>
        <v>0</v>
      </c>
      <c r="Q64" s="155">
        <v>300</v>
      </c>
      <c r="R64" s="138">
        <f t="shared" si="4"/>
        <v>0</v>
      </c>
      <c r="S64" s="94">
        <v>300</v>
      </c>
      <c r="T64" s="97">
        <f t="shared" si="5"/>
        <v>0</v>
      </c>
    </row>
    <row r="65" spans="1:20" ht="24.9" customHeight="1">
      <c r="A65" s="112" t="s">
        <v>284</v>
      </c>
      <c r="B65" s="111" t="s">
        <v>168</v>
      </c>
      <c r="C65" s="109" t="s">
        <v>169</v>
      </c>
      <c r="D65" s="158"/>
      <c r="E65" s="127">
        <v>1000</v>
      </c>
      <c r="F65" s="126">
        <f t="shared" si="0"/>
        <v>0</v>
      </c>
      <c r="G65" s="93"/>
      <c r="H65" s="158"/>
      <c r="I65" s="130"/>
      <c r="J65" s="129"/>
      <c r="K65" s="94">
        <v>1000</v>
      </c>
      <c r="L65" s="95">
        <f t="shared" si="1"/>
        <v>0</v>
      </c>
      <c r="M65" s="155">
        <v>1000</v>
      </c>
      <c r="N65" s="138">
        <f t="shared" si="2"/>
        <v>0</v>
      </c>
      <c r="O65" s="94">
        <v>1000</v>
      </c>
      <c r="P65" s="97">
        <f t="shared" si="3"/>
        <v>0</v>
      </c>
      <c r="Q65" s="155">
        <v>1000</v>
      </c>
      <c r="R65" s="138">
        <f t="shared" si="4"/>
        <v>0</v>
      </c>
      <c r="S65" s="94">
        <v>1000</v>
      </c>
      <c r="T65" s="97">
        <f t="shared" si="5"/>
        <v>0</v>
      </c>
    </row>
    <row r="66" spans="1:20" ht="24.9" customHeight="1">
      <c r="A66" s="112" t="s">
        <v>284</v>
      </c>
      <c r="B66" s="111" t="s">
        <v>170</v>
      </c>
      <c r="C66" s="109" t="s">
        <v>171</v>
      </c>
      <c r="D66" s="158"/>
      <c r="E66" s="127">
        <v>1500</v>
      </c>
      <c r="F66" s="126">
        <f t="shared" si="0"/>
        <v>0</v>
      </c>
      <c r="G66" s="93"/>
      <c r="H66" s="158"/>
      <c r="I66" s="130"/>
      <c r="J66" s="129"/>
      <c r="K66" s="94">
        <v>1500</v>
      </c>
      <c r="L66" s="95">
        <f t="shared" si="1"/>
        <v>0</v>
      </c>
      <c r="M66" s="155">
        <v>1500</v>
      </c>
      <c r="N66" s="138">
        <f t="shared" si="2"/>
        <v>0</v>
      </c>
      <c r="O66" s="94">
        <v>1500</v>
      </c>
      <c r="P66" s="97">
        <f t="shared" si="3"/>
        <v>0</v>
      </c>
      <c r="Q66" s="155">
        <v>1500</v>
      </c>
      <c r="R66" s="138">
        <f t="shared" si="4"/>
        <v>0</v>
      </c>
      <c r="S66" s="94">
        <v>1500</v>
      </c>
      <c r="T66" s="97">
        <f t="shared" si="5"/>
        <v>0</v>
      </c>
    </row>
    <row r="67" spans="1:20" ht="24.9" customHeight="1">
      <c r="A67" s="112" t="s">
        <v>284</v>
      </c>
      <c r="B67" s="111" t="s">
        <v>172</v>
      </c>
      <c r="C67" s="109" t="s">
        <v>173</v>
      </c>
      <c r="D67" s="158"/>
      <c r="E67" s="127">
        <v>500</v>
      </c>
      <c r="F67" s="126">
        <f t="shared" si="0"/>
        <v>0</v>
      </c>
      <c r="G67" s="93"/>
      <c r="H67" s="158"/>
      <c r="I67" s="130"/>
      <c r="J67" s="129"/>
      <c r="K67" s="94">
        <v>500</v>
      </c>
      <c r="L67" s="95">
        <f t="shared" si="1"/>
        <v>0</v>
      </c>
      <c r="M67" s="155">
        <v>500</v>
      </c>
      <c r="N67" s="138">
        <f t="shared" si="2"/>
        <v>0</v>
      </c>
      <c r="O67" s="94">
        <v>500</v>
      </c>
      <c r="P67" s="97">
        <f t="shared" si="3"/>
        <v>0</v>
      </c>
      <c r="Q67" s="155">
        <v>500</v>
      </c>
      <c r="R67" s="138">
        <f t="shared" si="4"/>
        <v>0</v>
      </c>
      <c r="S67" s="94">
        <v>500</v>
      </c>
      <c r="T67" s="97">
        <f t="shared" si="5"/>
        <v>0</v>
      </c>
    </row>
    <row r="68" spans="1:20" ht="24.9" customHeight="1">
      <c r="A68" s="112" t="s">
        <v>284</v>
      </c>
      <c r="B68" s="111" t="s">
        <v>174</v>
      </c>
      <c r="C68" s="109" t="s">
        <v>167</v>
      </c>
      <c r="D68" s="158"/>
      <c r="E68" s="127">
        <v>500</v>
      </c>
      <c r="F68" s="126">
        <f t="shared" si="0"/>
        <v>0</v>
      </c>
      <c r="G68" s="93"/>
      <c r="H68" s="158"/>
      <c r="I68" s="130"/>
      <c r="J68" s="129"/>
      <c r="K68" s="94">
        <v>500</v>
      </c>
      <c r="L68" s="95">
        <f t="shared" si="1"/>
        <v>0</v>
      </c>
      <c r="M68" s="155">
        <v>500</v>
      </c>
      <c r="N68" s="138">
        <f t="shared" si="2"/>
        <v>0</v>
      </c>
      <c r="O68" s="94">
        <v>500</v>
      </c>
      <c r="P68" s="97">
        <f t="shared" si="3"/>
        <v>0</v>
      </c>
      <c r="Q68" s="155">
        <v>500</v>
      </c>
      <c r="R68" s="138">
        <f t="shared" si="4"/>
        <v>0</v>
      </c>
      <c r="S68" s="94">
        <v>500</v>
      </c>
      <c r="T68" s="97">
        <f t="shared" si="5"/>
        <v>0</v>
      </c>
    </row>
    <row r="69" spans="1:20" ht="24.9" customHeight="1">
      <c r="A69" s="112" t="s">
        <v>284</v>
      </c>
      <c r="B69" s="111" t="s">
        <v>175</v>
      </c>
      <c r="C69" s="109" t="s">
        <v>169</v>
      </c>
      <c r="D69" s="158"/>
      <c r="E69" s="127">
        <v>1000</v>
      </c>
      <c r="F69" s="126">
        <f t="shared" ref="F69:F120" si="7">ROUNDDOWN(E69*D69,0)</f>
        <v>0</v>
      </c>
      <c r="G69" s="93"/>
      <c r="H69" s="158"/>
      <c r="I69" s="130"/>
      <c r="J69" s="129"/>
      <c r="K69" s="94">
        <v>1000</v>
      </c>
      <c r="L69" s="95">
        <f t="shared" ref="L69:L132" si="8">ROUNDDOWN(K69*H69,0)</f>
        <v>0</v>
      </c>
      <c r="M69" s="155">
        <v>1000</v>
      </c>
      <c r="N69" s="138">
        <f t="shared" ref="N69:N132" si="9">ROUNDDOWN(M69*H69,0)</f>
        <v>0</v>
      </c>
      <c r="O69" s="94">
        <v>1000</v>
      </c>
      <c r="P69" s="97">
        <f t="shared" ref="P69:P132" si="10">ROUNDDOWN(O69*H69,0)</f>
        <v>0</v>
      </c>
      <c r="Q69" s="155">
        <v>1000</v>
      </c>
      <c r="R69" s="138">
        <f t="shared" ref="R69:R132" si="11">ROUNDDOWN(Q69*H69,0)</f>
        <v>0</v>
      </c>
      <c r="S69" s="94">
        <v>1000</v>
      </c>
      <c r="T69" s="97">
        <f t="shared" ref="T69:T120" si="12">ROUNDDOWN(S69*H69,0)</f>
        <v>0</v>
      </c>
    </row>
    <row r="70" spans="1:20" ht="24.9" customHeight="1">
      <c r="A70" s="112" t="s">
        <v>284</v>
      </c>
      <c r="B70" s="111" t="s">
        <v>176</v>
      </c>
      <c r="C70" s="109" t="s">
        <v>177</v>
      </c>
      <c r="D70" s="158"/>
      <c r="E70" s="127">
        <v>30000</v>
      </c>
      <c r="F70" s="126">
        <f t="shared" si="7"/>
        <v>0</v>
      </c>
      <c r="G70" s="93"/>
      <c r="H70" s="158"/>
      <c r="I70" s="130"/>
      <c r="J70" s="129"/>
      <c r="K70" s="94">
        <v>15000</v>
      </c>
      <c r="L70" s="95">
        <f t="shared" si="8"/>
        <v>0</v>
      </c>
      <c r="M70" s="155">
        <v>15000</v>
      </c>
      <c r="N70" s="138">
        <f t="shared" si="9"/>
        <v>0</v>
      </c>
      <c r="O70" s="94">
        <v>15000</v>
      </c>
      <c r="P70" s="97">
        <f t="shared" si="10"/>
        <v>0</v>
      </c>
      <c r="Q70" s="155">
        <v>15000</v>
      </c>
      <c r="R70" s="138">
        <f t="shared" si="11"/>
        <v>0</v>
      </c>
      <c r="S70" s="94">
        <v>15000</v>
      </c>
      <c r="T70" s="97">
        <f t="shared" si="12"/>
        <v>0</v>
      </c>
    </row>
    <row r="71" spans="1:20" ht="24.9" customHeight="1">
      <c r="A71" s="112" t="s">
        <v>284</v>
      </c>
      <c r="B71" s="111" t="s">
        <v>60</v>
      </c>
      <c r="C71" s="109" t="s">
        <v>178</v>
      </c>
      <c r="D71" s="158"/>
      <c r="E71" s="127">
        <v>13000</v>
      </c>
      <c r="F71" s="126">
        <f t="shared" si="7"/>
        <v>0</v>
      </c>
      <c r="G71" s="93"/>
      <c r="H71" s="158"/>
      <c r="I71" s="127">
        <v>3380</v>
      </c>
      <c r="J71" s="126">
        <f t="shared" ref="J71:J132" si="13">ROUNDDOWN(I71*H71,0)</f>
        <v>0</v>
      </c>
      <c r="K71" s="94">
        <v>16380</v>
      </c>
      <c r="L71" s="95">
        <f t="shared" si="8"/>
        <v>0</v>
      </c>
      <c r="M71" s="155">
        <v>16380</v>
      </c>
      <c r="N71" s="138">
        <f t="shared" si="9"/>
        <v>0</v>
      </c>
      <c r="O71" s="94">
        <v>16380</v>
      </c>
      <c r="P71" s="97">
        <f t="shared" si="10"/>
        <v>0</v>
      </c>
      <c r="Q71" s="155">
        <v>16380</v>
      </c>
      <c r="R71" s="138">
        <f t="shared" si="11"/>
        <v>0</v>
      </c>
      <c r="S71" s="96">
        <v>13000</v>
      </c>
      <c r="T71" s="97">
        <f t="shared" si="12"/>
        <v>0</v>
      </c>
    </row>
    <row r="72" spans="1:20" ht="24.9" customHeight="1">
      <c r="A72" s="112" t="s">
        <v>284</v>
      </c>
      <c r="B72" s="111" t="s">
        <v>68</v>
      </c>
      <c r="C72" s="109" t="s">
        <v>179</v>
      </c>
      <c r="D72" s="158"/>
      <c r="E72" s="127">
        <v>2000</v>
      </c>
      <c r="F72" s="126">
        <f t="shared" si="7"/>
        <v>0</v>
      </c>
      <c r="G72" s="93"/>
      <c r="H72" s="158"/>
      <c r="I72" s="127">
        <v>420</v>
      </c>
      <c r="J72" s="126">
        <f t="shared" si="13"/>
        <v>0</v>
      </c>
      <c r="K72" s="94">
        <v>2420</v>
      </c>
      <c r="L72" s="95">
        <f t="shared" si="8"/>
        <v>0</v>
      </c>
      <c r="M72" s="155">
        <v>2420</v>
      </c>
      <c r="N72" s="138">
        <f t="shared" si="9"/>
        <v>0</v>
      </c>
      <c r="O72" s="94">
        <v>2420</v>
      </c>
      <c r="P72" s="97">
        <f t="shared" si="10"/>
        <v>0</v>
      </c>
      <c r="Q72" s="155">
        <v>2420</v>
      </c>
      <c r="R72" s="138">
        <f t="shared" si="11"/>
        <v>0</v>
      </c>
      <c r="S72" s="96">
        <v>2000</v>
      </c>
      <c r="T72" s="97">
        <f t="shared" si="12"/>
        <v>0</v>
      </c>
    </row>
    <row r="73" spans="1:20" ht="24.9" customHeight="1">
      <c r="A73" s="112" t="s">
        <v>284</v>
      </c>
      <c r="B73" s="111" t="s">
        <v>61</v>
      </c>
      <c r="C73" s="109" t="s">
        <v>115</v>
      </c>
      <c r="D73" s="158"/>
      <c r="E73" s="127">
        <v>13000</v>
      </c>
      <c r="F73" s="126">
        <f t="shared" si="7"/>
        <v>0</v>
      </c>
      <c r="G73" s="93"/>
      <c r="H73" s="158"/>
      <c r="I73" s="127">
        <v>3380</v>
      </c>
      <c r="J73" s="126">
        <f t="shared" si="13"/>
        <v>0</v>
      </c>
      <c r="K73" s="94">
        <v>16380</v>
      </c>
      <c r="L73" s="95">
        <f t="shared" si="8"/>
        <v>0</v>
      </c>
      <c r="M73" s="155">
        <v>16380</v>
      </c>
      <c r="N73" s="138">
        <f t="shared" si="9"/>
        <v>0</v>
      </c>
      <c r="O73" s="94">
        <v>16380</v>
      </c>
      <c r="P73" s="97">
        <f t="shared" si="10"/>
        <v>0</v>
      </c>
      <c r="Q73" s="155">
        <v>16380</v>
      </c>
      <c r="R73" s="138">
        <f t="shared" si="11"/>
        <v>0</v>
      </c>
      <c r="S73" s="96">
        <v>13000</v>
      </c>
      <c r="T73" s="97">
        <f t="shared" si="12"/>
        <v>0</v>
      </c>
    </row>
    <row r="74" spans="1:20" ht="24.9" customHeight="1">
      <c r="A74" s="112" t="s">
        <v>284</v>
      </c>
      <c r="B74" s="111" t="s">
        <v>62</v>
      </c>
      <c r="C74" s="109" t="s">
        <v>180</v>
      </c>
      <c r="D74" s="158"/>
      <c r="E74" s="127">
        <v>13000</v>
      </c>
      <c r="F74" s="126">
        <f t="shared" si="7"/>
        <v>0</v>
      </c>
      <c r="G74" s="93"/>
      <c r="H74" s="158"/>
      <c r="I74" s="127">
        <v>3380</v>
      </c>
      <c r="J74" s="126">
        <f t="shared" si="13"/>
        <v>0</v>
      </c>
      <c r="K74" s="94">
        <v>16380</v>
      </c>
      <c r="L74" s="95">
        <f t="shared" si="8"/>
        <v>0</v>
      </c>
      <c r="M74" s="155">
        <v>16380</v>
      </c>
      <c r="N74" s="138">
        <f t="shared" si="9"/>
        <v>0</v>
      </c>
      <c r="O74" s="94">
        <v>16380</v>
      </c>
      <c r="P74" s="97">
        <f t="shared" si="10"/>
        <v>0</v>
      </c>
      <c r="Q74" s="155">
        <v>16380</v>
      </c>
      <c r="R74" s="138">
        <f t="shared" si="11"/>
        <v>0</v>
      </c>
      <c r="S74" s="96">
        <v>13000</v>
      </c>
      <c r="T74" s="97">
        <f t="shared" si="12"/>
        <v>0</v>
      </c>
    </row>
    <row r="75" spans="1:20" ht="24.9" customHeight="1">
      <c r="A75" s="112" t="s">
        <v>325</v>
      </c>
      <c r="B75" s="111" t="s">
        <v>60</v>
      </c>
      <c r="C75" s="109" t="s">
        <v>178</v>
      </c>
      <c r="D75" s="158"/>
      <c r="E75" s="127">
        <v>200</v>
      </c>
      <c r="F75" s="126">
        <f t="shared" si="7"/>
        <v>0</v>
      </c>
      <c r="G75" s="93"/>
      <c r="H75" s="158"/>
      <c r="I75" s="128"/>
      <c r="J75" s="129"/>
      <c r="K75" s="94">
        <v>200</v>
      </c>
      <c r="L75" s="95">
        <f t="shared" si="8"/>
        <v>0</v>
      </c>
      <c r="M75" s="155">
        <v>200</v>
      </c>
      <c r="N75" s="138">
        <f t="shared" si="9"/>
        <v>0</v>
      </c>
      <c r="O75" s="94">
        <v>200</v>
      </c>
      <c r="P75" s="97">
        <f t="shared" si="10"/>
        <v>0</v>
      </c>
      <c r="Q75" s="155">
        <v>200</v>
      </c>
      <c r="R75" s="138">
        <f t="shared" si="11"/>
        <v>0</v>
      </c>
      <c r="S75" s="96">
        <v>200</v>
      </c>
      <c r="T75" s="97">
        <f>ROUNDDOWN(S75*H75,0)</f>
        <v>0</v>
      </c>
    </row>
    <row r="76" spans="1:20" ht="24.9" customHeight="1">
      <c r="A76" s="112" t="s">
        <v>284</v>
      </c>
      <c r="B76" s="111" t="s">
        <v>68</v>
      </c>
      <c r="C76" s="109" t="s">
        <v>179</v>
      </c>
      <c r="D76" s="158"/>
      <c r="E76" s="127">
        <v>200</v>
      </c>
      <c r="F76" s="126">
        <f t="shared" si="7"/>
        <v>0</v>
      </c>
      <c r="G76" s="93"/>
      <c r="H76" s="158"/>
      <c r="I76" s="130"/>
      <c r="J76" s="129"/>
      <c r="K76" s="94">
        <v>200</v>
      </c>
      <c r="L76" s="95">
        <f t="shared" si="8"/>
        <v>0</v>
      </c>
      <c r="M76" s="155">
        <v>200</v>
      </c>
      <c r="N76" s="138">
        <f t="shared" si="9"/>
        <v>0</v>
      </c>
      <c r="O76" s="94">
        <v>200</v>
      </c>
      <c r="P76" s="97">
        <f t="shared" si="10"/>
        <v>0</v>
      </c>
      <c r="Q76" s="155">
        <v>200</v>
      </c>
      <c r="R76" s="138">
        <f t="shared" si="11"/>
        <v>0</v>
      </c>
      <c r="S76" s="96">
        <v>200</v>
      </c>
      <c r="T76" s="97">
        <f>ROUNDDOWN(S76*H76,0)</f>
        <v>0</v>
      </c>
    </row>
    <row r="77" spans="1:20" ht="24.9" customHeight="1">
      <c r="A77" s="112" t="s">
        <v>284</v>
      </c>
      <c r="B77" s="111" t="s">
        <v>63</v>
      </c>
      <c r="C77" s="109" t="s">
        <v>181</v>
      </c>
      <c r="D77" s="158"/>
      <c r="E77" s="127">
        <v>3300</v>
      </c>
      <c r="F77" s="126">
        <f t="shared" si="7"/>
        <v>0</v>
      </c>
      <c r="G77" s="93"/>
      <c r="H77" s="158"/>
      <c r="I77" s="127">
        <v>880</v>
      </c>
      <c r="J77" s="126">
        <f t="shared" si="13"/>
        <v>0</v>
      </c>
      <c r="K77" s="94">
        <v>4180</v>
      </c>
      <c r="L77" s="95">
        <f t="shared" si="8"/>
        <v>0</v>
      </c>
      <c r="M77" s="155">
        <v>4180</v>
      </c>
      <c r="N77" s="138">
        <f t="shared" si="9"/>
        <v>0</v>
      </c>
      <c r="O77" s="94">
        <v>4180</v>
      </c>
      <c r="P77" s="97">
        <f t="shared" si="10"/>
        <v>0</v>
      </c>
      <c r="Q77" s="155">
        <v>4180</v>
      </c>
      <c r="R77" s="138">
        <f t="shared" si="11"/>
        <v>0</v>
      </c>
      <c r="S77" s="96">
        <v>3300</v>
      </c>
      <c r="T77" s="97">
        <f t="shared" si="12"/>
        <v>0</v>
      </c>
    </row>
    <row r="78" spans="1:20" ht="24.9" customHeight="1">
      <c r="A78" s="112" t="s">
        <v>284</v>
      </c>
      <c r="B78" s="111" t="s">
        <v>64</v>
      </c>
      <c r="C78" s="109" t="s">
        <v>115</v>
      </c>
      <c r="D78" s="158"/>
      <c r="E78" s="127">
        <v>3300</v>
      </c>
      <c r="F78" s="126">
        <f t="shared" si="7"/>
        <v>0</v>
      </c>
      <c r="G78" s="93"/>
      <c r="H78" s="158"/>
      <c r="I78" s="127">
        <v>880</v>
      </c>
      <c r="J78" s="126">
        <f t="shared" si="13"/>
        <v>0</v>
      </c>
      <c r="K78" s="94">
        <v>4180</v>
      </c>
      <c r="L78" s="95">
        <f t="shared" si="8"/>
        <v>0</v>
      </c>
      <c r="M78" s="155">
        <v>4180</v>
      </c>
      <c r="N78" s="138">
        <f t="shared" si="9"/>
        <v>0</v>
      </c>
      <c r="O78" s="94">
        <v>4180</v>
      </c>
      <c r="P78" s="97">
        <f t="shared" si="10"/>
        <v>0</v>
      </c>
      <c r="Q78" s="155">
        <v>4180</v>
      </c>
      <c r="R78" s="138">
        <f t="shared" si="11"/>
        <v>0</v>
      </c>
      <c r="S78" s="96">
        <v>3300</v>
      </c>
      <c r="T78" s="97">
        <f t="shared" si="12"/>
        <v>0</v>
      </c>
    </row>
    <row r="79" spans="1:20" ht="24.9" customHeight="1">
      <c r="A79" s="112" t="s">
        <v>284</v>
      </c>
      <c r="B79" s="111" t="s">
        <v>65</v>
      </c>
      <c r="C79" s="109" t="s">
        <v>180</v>
      </c>
      <c r="D79" s="158"/>
      <c r="E79" s="127">
        <v>3300</v>
      </c>
      <c r="F79" s="126">
        <f t="shared" si="7"/>
        <v>0</v>
      </c>
      <c r="G79" s="93"/>
      <c r="H79" s="158"/>
      <c r="I79" s="127">
        <v>880</v>
      </c>
      <c r="J79" s="126">
        <f t="shared" si="13"/>
        <v>0</v>
      </c>
      <c r="K79" s="94">
        <v>4180</v>
      </c>
      <c r="L79" s="95">
        <f t="shared" si="8"/>
        <v>0</v>
      </c>
      <c r="M79" s="155">
        <v>4180</v>
      </c>
      <c r="N79" s="138">
        <f t="shared" si="9"/>
        <v>0</v>
      </c>
      <c r="O79" s="94">
        <v>4180</v>
      </c>
      <c r="P79" s="97">
        <f t="shared" si="10"/>
        <v>0</v>
      </c>
      <c r="Q79" s="155">
        <v>4180</v>
      </c>
      <c r="R79" s="138">
        <f t="shared" si="11"/>
        <v>0</v>
      </c>
      <c r="S79" s="96">
        <v>3300</v>
      </c>
      <c r="T79" s="97">
        <f t="shared" si="12"/>
        <v>0</v>
      </c>
    </row>
    <row r="80" spans="1:20" ht="24.9" customHeight="1">
      <c r="A80" s="112" t="s">
        <v>284</v>
      </c>
      <c r="B80" s="111" t="s">
        <v>66</v>
      </c>
      <c r="C80" s="109" t="s">
        <v>182</v>
      </c>
      <c r="D80" s="163"/>
      <c r="E80" s="128"/>
      <c r="F80" s="129"/>
      <c r="G80" s="98"/>
      <c r="H80" s="158"/>
      <c r="I80" s="125">
        <v>100</v>
      </c>
      <c r="J80" s="126">
        <f>ROUNDDOWN(I80*H80,0)</f>
        <v>0</v>
      </c>
      <c r="K80" s="94">
        <v>100</v>
      </c>
      <c r="L80" s="95">
        <f t="shared" si="8"/>
        <v>0</v>
      </c>
      <c r="M80" s="155">
        <v>100</v>
      </c>
      <c r="N80" s="138">
        <f t="shared" si="9"/>
        <v>0</v>
      </c>
      <c r="O80" s="94">
        <v>100</v>
      </c>
      <c r="P80" s="97">
        <f t="shared" si="10"/>
        <v>0</v>
      </c>
      <c r="Q80" s="155">
        <v>100</v>
      </c>
      <c r="R80" s="138">
        <f t="shared" si="11"/>
        <v>0</v>
      </c>
      <c r="S80" s="99"/>
      <c r="T80" s="100"/>
    </row>
    <row r="81" spans="1:20" ht="24.9" customHeight="1">
      <c r="A81" s="112" t="s">
        <v>284</v>
      </c>
      <c r="B81" s="111" t="s">
        <v>67</v>
      </c>
      <c r="C81" s="109" t="s">
        <v>180</v>
      </c>
      <c r="D81" s="163"/>
      <c r="E81" s="130"/>
      <c r="F81" s="129"/>
      <c r="G81" s="98"/>
      <c r="H81" s="158"/>
      <c r="I81" s="127">
        <v>100</v>
      </c>
      <c r="J81" s="126">
        <f>ROUNDDOWN(I81*H81,0)</f>
        <v>0</v>
      </c>
      <c r="K81" s="94">
        <v>100</v>
      </c>
      <c r="L81" s="95">
        <f t="shared" si="8"/>
        <v>0</v>
      </c>
      <c r="M81" s="155">
        <v>100</v>
      </c>
      <c r="N81" s="138">
        <f t="shared" si="9"/>
        <v>0</v>
      </c>
      <c r="O81" s="94">
        <v>100</v>
      </c>
      <c r="P81" s="97">
        <f t="shared" si="10"/>
        <v>0</v>
      </c>
      <c r="Q81" s="155">
        <v>100</v>
      </c>
      <c r="R81" s="138">
        <f t="shared" si="11"/>
        <v>0</v>
      </c>
      <c r="S81" s="99"/>
      <c r="T81" s="100"/>
    </row>
    <row r="82" spans="1:20" ht="24.9" customHeight="1">
      <c r="A82" s="112" t="s">
        <v>284</v>
      </c>
      <c r="B82" s="111" t="s">
        <v>69</v>
      </c>
      <c r="C82" s="109" t="s">
        <v>183</v>
      </c>
      <c r="D82" s="158"/>
      <c r="E82" s="127">
        <v>1200</v>
      </c>
      <c r="F82" s="126">
        <f t="shared" si="7"/>
        <v>0</v>
      </c>
      <c r="G82" s="93"/>
      <c r="H82" s="158"/>
      <c r="I82" s="127">
        <v>400</v>
      </c>
      <c r="J82" s="126">
        <f t="shared" si="13"/>
        <v>0</v>
      </c>
      <c r="K82" s="94">
        <v>1600</v>
      </c>
      <c r="L82" s="95">
        <f t="shared" si="8"/>
        <v>0</v>
      </c>
      <c r="M82" s="155">
        <v>1600</v>
      </c>
      <c r="N82" s="138">
        <f t="shared" si="9"/>
        <v>0</v>
      </c>
      <c r="O82" s="94">
        <v>1600</v>
      </c>
      <c r="P82" s="97">
        <f t="shared" si="10"/>
        <v>0</v>
      </c>
      <c r="Q82" s="155">
        <v>1600</v>
      </c>
      <c r="R82" s="138">
        <f t="shared" si="11"/>
        <v>0</v>
      </c>
      <c r="S82" s="96">
        <v>1200</v>
      </c>
      <c r="T82" s="97">
        <f t="shared" si="12"/>
        <v>0</v>
      </c>
    </row>
    <row r="83" spans="1:20" ht="24.6" customHeight="1">
      <c r="A83" s="112" t="s">
        <v>284</v>
      </c>
      <c r="B83" s="111" t="s">
        <v>70</v>
      </c>
      <c r="C83" s="109" t="s">
        <v>184</v>
      </c>
      <c r="D83" s="158"/>
      <c r="E83" s="127">
        <v>1200</v>
      </c>
      <c r="F83" s="126">
        <f t="shared" si="7"/>
        <v>0</v>
      </c>
      <c r="G83" s="93"/>
      <c r="H83" s="158"/>
      <c r="I83" s="127">
        <v>400</v>
      </c>
      <c r="J83" s="126">
        <f t="shared" si="13"/>
        <v>0</v>
      </c>
      <c r="K83" s="94">
        <v>1600</v>
      </c>
      <c r="L83" s="95">
        <f t="shared" si="8"/>
        <v>0</v>
      </c>
      <c r="M83" s="155">
        <v>1600</v>
      </c>
      <c r="N83" s="138">
        <f t="shared" si="9"/>
        <v>0</v>
      </c>
      <c r="O83" s="94">
        <v>1600</v>
      </c>
      <c r="P83" s="97">
        <f t="shared" si="10"/>
        <v>0</v>
      </c>
      <c r="Q83" s="155">
        <v>1600</v>
      </c>
      <c r="R83" s="138">
        <f t="shared" si="11"/>
        <v>0</v>
      </c>
      <c r="S83" s="96">
        <v>1200</v>
      </c>
      <c r="T83" s="97">
        <f t="shared" si="12"/>
        <v>0</v>
      </c>
    </row>
    <row r="84" spans="1:20" ht="24.9" customHeight="1">
      <c r="A84" s="112" t="s">
        <v>284</v>
      </c>
      <c r="B84" s="111" t="s">
        <v>71</v>
      </c>
      <c r="C84" s="109" t="s">
        <v>115</v>
      </c>
      <c r="D84" s="158"/>
      <c r="E84" s="127">
        <v>1200</v>
      </c>
      <c r="F84" s="126">
        <f t="shared" si="7"/>
        <v>0</v>
      </c>
      <c r="G84" s="93"/>
      <c r="H84" s="158"/>
      <c r="I84" s="127">
        <v>400</v>
      </c>
      <c r="J84" s="126">
        <f t="shared" si="13"/>
        <v>0</v>
      </c>
      <c r="K84" s="94">
        <v>1600</v>
      </c>
      <c r="L84" s="95">
        <f t="shared" si="8"/>
        <v>0</v>
      </c>
      <c r="M84" s="155">
        <v>1600</v>
      </c>
      <c r="N84" s="138">
        <f t="shared" si="9"/>
        <v>0</v>
      </c>
      <c r="O84" s="94">
        <v>1600</v>
      </c>
      <c r="P84" s="97">
        <f t="shared" si="10"/>
        <v>0</v>
      </c>
      <c r="Q84" s="155">
        <v>1600</v>
      </c>
      <c r="R84" s="138">
        <f t="shared" si="11"/>
        <v>0</v>
      </c>
      <c r="S84" s="96">
        <v>1200</v>
      </c>
      <c r="T84" s="97">
        <f t="shared" si="12"/>
        <v>0</v>
      </c>
    </row>
    <row r="85" spans="1:20" ht="24.9" customHeight="1">
      <c r="A85" s="112" t="s">
        <v>284</v>
      </c>
      <c r="B85" s="111"/>
      <c r="C85" s="109" t="s">
        <v>185</v>
      </c>
      <c r="D85" s="158"/>
      <c r="E85" s="127">
        <v>1200</v>
      </c>
      <c r="F85" s="126">
        <f t="shared" si="7"/>
        <v>0</v>
      </c>
      <c r="G85" s="93"/>
      <c r="H85" s="159"/>
      <c r="I85" s="127">
        <v>400</v>
      </c>
      <c r="J85" s="126">
        <f t="shared" si="13"/>
        <v>0</v>
      </c>
      <c r="K85" s="94">
        <v>1600</v>
      </c>
      <c r="L85" s="95">
        <f t="shared" si="8"/>
        <v>0</v>
      </c>
      <c r="M85" s="155">
        <v>1600</v>
      </c>
      <c r="N85" s="138">
        <f t="shared" si="9"/>
        <v>0</v>
      </c>
      <c r="O85" s="94">
        <v>1600</v>
      </c>
      <c r="P85" s="97">
        <f t="shared" si="10"/>
        <v>0</v>
      </c>
      <c r="Q85" s="155">
        <v>1600</v>
      </c>
      <c r="R85" s="138">
        <f t="shared" si="11"/>
        <v>0</v>
      </c>
      <c r="S85" s="96">
        <v>1200</v>
      </c>
      <c r="T85" s="97">
        <f t="shared" si="12"/>
        <v>0</v>
      </c>
    </row>
    <row r="86" spans="1:20" ht="24.9" customHeight="1">
      <c r="A86" s="112" t="s">
        <v>284</v>
      </c>
      <c r="B86" s="111"/>
      <c r="C86" s="109" t="s">
        <v>186</v>
      </c>
      <c r="D86" s="158"/>
      <c r="E86" s="127">
        <v>1200</v>
      </c>
      <c r="F86" s="126">
        <f t="shared" si="7"/>
        <v>0</v>
      </c>
      <c r="G86" s="93"/>
      <c r="H86" s="158"/>
      <c r="I86" s="127">
        <v>400</v>
      </c>
      <c r="J86" s="126">
        <f t="shared" si="13"/>
        <v>0</v>
      </c>
      <c r="K86" s="94">
        <v>1600</v>
      </c>
      <c r="L86" s="95">
        <f t="shared" si="8"/>
        <v>0</v>
      </c>
      <c r="M86" s="155">
        <v>1600</v>
      </c>
      <c r="N86" s="138">
        <f t="shared" si="9"/>
        <v>0</v>
      </c>
      <c r="O86" s="94">
        <v>1600</v>
      </c>
      <c r="P86" s="97">
        <f t="shared" si="10"/>
        <v>0</v>
      </c>
      <c r="Q86" s="155">
        <v>1600</v>
      </c>
      <c r="R86" s="138">
        <f t="shared" si="11"/>
        <v>0</v>
      </c>
      <c r="S86" s="96">
        <v>1200</v>
      </c>
      <c r="T86" s="97">
        <f t="shared" si="12"/>
        <v>0</v>
      </c>
    </row>
    <row r="87" spans="1:20" ht="24.9" customHeight="1">
      <c r="A87" s="112" t="s">
        <v>284</v>
      </c>
      <c r="B87" s="111"/>
      <c r="C87" s="109" t="s">
        <v>187</v>
      </c>
      <c r="D87" s="158"/>
      <c r="E87" s="127">
        <v>1200</v>
      </c>
      <c r="F87" s="126">
        <f t="shared" si="7"/>
        <v>0</v>
      </c>
      <c r="G87" s="93"/>
      <c r="H87" s="158"/>
      <c r="I87" s="127">
        <v>400</v>
      </c>
      <c r="J87" s="126">
        <f t="shared" si="13"/>
        <v>0</v>
      </c>
      <c r="K87" s="94">
        <v>1600</v>
      </c>
      <c r="L87" s="95">
        <f t="shared" si="8"/>
        <v>0</v>
      </c>
      <c r="M87" s="155">
        <v>1600</v>
      </c>
      <c r="N87" s="138">
        <f t="shared" si="9"/>
        <v>0</v>
      </c>
      <c r="O87" s="94">
        <v>1600</v>
      </c>
      <c r="P87" s="97">
        <f t="shared" si="10"/>
        <v>0</v>
      </c>
      <c r="Q87" s="155">
        <v>1600</v>
      </c>
      <c r="R87" s="138">
        <f t="shared" si="11"/>
        <v>0</v>
      </c>
      <c r="S87" s="96">
        <v>1200</v>
      </c>
      <c r="T87" s="97">
        <f t="shared" si="12"/>
        <v>0</v>
      </c>
    </row>
    <row r="88" spans="1:20" ht="24.9" customHeight="1">
      <c r="A88" s="112" t="s">
        <v>284</v>
      </c>
      <c r="B88" s="111"/>
      <c r="C88" s="109" t="s">
        <v>188</v>
      </c>
      <c r="D88" s="158"/>
      <c r="E88" s="127">
        <v>1200</v>
      </c>
      <c r="F88" s="126">
        <f t="shared" si="7"/>
        <v>0</v>
      </c>
      <c r="G88" s="93"/>
      <c r="H88" s="158"/>
      <c r="I88" s="127">
        <v>400</v>
      </c>
      <c r="J88" s="126">
        <f t="shared" si="13"/>
        <v>0</v>
      </c>
      <c r="K88" s="94">
        <v>1600</v>
      </c>
      <c r="L88" s="95">
        <f t="shared" si="8"/>
        <v>0</v>
      </c>
      <c r="M88" s="155">
        <v>1600</v>
      </c>
      <c r="N88" s="138">
        <f t="shared" si="9"/>
        <v>0</v>
      </c>
      <c r="O88" s="94">
        <v>1600</v>
      </c>
      <c r="P88" s="97">
        <f t="shared" si="10"/>
        <v>0</v>
      </c>
      <c r="Q88" s="155">
        <v>1600</v>
      </c>
      <c r="R88" s="138">
        <f t="shared" si="11"/>
        <v>0</v>
      </c>
      <c r="S88" s="96">
        <v>1200</v>
      </c>
      <c r="T88" s="97">
        <f t="shared" si="12"/>
        <v>0</v>
      </c>
    </row>
    <row r="89" spans="1:20" ht="24.9" customHeight="1">
      <c r="A89" s="112" t="s">
        <v>284</v>
      </c>
      <c r="B89" s="111"/>
      <c r="C89" s="109" t="s">
        <v>189</v>
      </c>
      <c r="D89" s="158"/>
      <c r="E89" s="127">
        <v>1200</v>
      </c>
      <c r="F89" s="126">
        <f t="shared" si="7"/>
        <v>0</v>
      </c>
      <c r="G89" s="93"/>
      <c r="H89" s="158"/>
      <c r="I89" s="127">
        <v>400</v>
      </c>
      <c r="J89" s="126">
        <f t="shared" si="13"/>
        <v>0</v>
      </c>
      <c r="K89" s="94">
        <v>1600</v>
      </c>
      <c r="L89" s="95">
        <f t="shared" si="8"/>
        <v>0</v>
      </c>
      <c r="M89" s="155">
        <v>1600</v>
      </c>
      <c r="N89" s="138">
        <f t="shared" si="9"/>
        <v>0</v>
      </c>
      <c r="O89" s="94">
        <v>1600</v>
      </c>
      <c r="P89" s="97">
        <f t="shared" si="10"/>
        <v>0</v>
      </c>
      <c r="Q89" s="155">
        <v>1600</v>
      </c>
      <c r="R89" s="138">
        <f t="shared" si="11"/>
        <v>0</v>
      </c>
      <c r="S89" s="96">
        <v>1200</v>
      </c>
      <c r="T89" s="97">
        <f t="shared" si="12"/>
        <v>0</v>
      </c>
    </row>
    <row r="90" spans="1:20" ht="24.9" customHeight="1">
      <c r="A90" s="112" t="s">
        <v>284</v>
      </c>
      <c r="B90" s="111" t="s">
        <v>72</v>
      </c>
      <c r="C90" s="109" t="s">
        <v>180</v>
      </c>
      <c r="D90" s="158"/>
      <c r="E90" s="127">
        <v>1200</v>
      </c>
      <c r="F90" s="126">
        <f t="shared" si="7"/>
        <v>0</v>
      </c>
      <c r="G90" s="93"/>
      <c r="H90" s="158"/>
      <c r="I90" s="127">
        <v>400</v>
      </c>
      <c r="J90" s="126">
        <f t="shared" si="13"/>
        <v>0</v>
      </c>
      <c r="K90" s="94">
        <v>1600</v>
      </c>
      <c r="L90" s="95">
        <f t="shared" si="8"/>
        <v>0</v>
      </c>
      <c r="M90" s="155">
        <v>1600</v>
      </c>
      <c r="N90" s="138">
        <f t="shared" si="9"/>
        <v>0</v>
      </c>
      <c r="O90" s="94">
        <v>1600</v>
      </c>
      <c r="P90" s="97">
        <f t="shared" si="10"/>
        <v>0</v>
      </c>
      <c r="Q90" s="155">
        <v>1600</v>
      </c>
      <c r="R90" s="138">
        <f t="shared" si="11"/>
        <v>0</v>
      </c>
      <c r="S90" s="96">
        <v>1200</v>
      </c>
      <c r="T90" s="97">
        <f t="shared" si="12"/>
        <v>0</v>
      </c>
    </row>
    <row r="91" spans="1:20" ht="24.9" customHeight="1">
      <c r="A91" s="112" t="s">
        <v>284</v>
      </c>
      <c r="B91" s="111" t="s">
        <v>69</v>
      </c>
      <c r="C91" s="109" t="s">
        <v>183</v>
      </c>
      <c r="D91" s="158"/>
      <c r="E91" s="127">
        <v>200</v>
      </c>
      <c r="F91" s="126">
        <f t="shared" si="7"/>
        <v>0</v>
      </c>
      <c r="G91" s="93"/>
      <c r="H91" s="158"/>
      <c r="I91" s="128"/>
      <c r="J91" s="129"/>
      <c r="K91" s="94">
        <v>200</v>
      </c>
      <c r="L91" s="95">
        <f t="shared" si="8"/>
        <v>0</v>
      </c>
      <c r="M91" s="155">
        <v>200</v>
      </c>
      <c r="N91" s="138">
        <f t="shared" si="9"/>
        <v>0</v>
      </c>
      <c r="O91" s="94">
        <v>200</v>
      </c>
      <c r="P91" s="97">
        <f t="shared" si="10"/>
        <v>0</v>
      </c>
      <c r="Q91" s="155">
        <v>200</v>
      </c>
      <c r="R91" s="138">
        <f t="shared" si="11"/>
        <v>0</v>
      </c>
      <c r="S91" s="94">
        <v>200</v>
      </c>
      <c r="T91" s="97">
        <f t="shared" si="12"/>
        <v>0</v>
      </c>
    </row>
    <row r="92" spans="1:20" ht="24.9" customHeight="1">
      <c r="A92" s="112" t="s">
        <v>284</v>
      </c>
      <c r="B92" s="111" t="s">
        <v>71</v>
      </c>
      <c r="C92" s="109" t="s">
        <v>115</v>
      </c>
      <c r="D92" s="158"/>
      <c r="E92" s="127">
        <v>200</v>
      </c>
      <c r="F92" s="126">
        <f t="shared" si="7"/>
        <v>0</v>
      </c>
      <c r="G92" s="93"/>
      <c r="H92" s="158"/>
      <c r="I92" s="130"/>
      <c r="J92" s="129"/>
      <c r="K92" s="94">
        <v>200</v>
      </c>
      <c r="L92" s="95">
        <f t="shared" si="8"/>
        <v>0</v>
      </c>
      <c r="M92" s="155">
        <v>200</v>
      </c>
      <c r="N92" s="138">
        <f t="shared" si="9"/>
        <v>0</v>
      </c>
      <c r="O92" s="94">
        <v>200</v>
      </c>
      <c r="P92" s="97">
        <f t="shared" si="10"/>
        <v>0</v>
      </c>
      <c r="Q92" s="155">
        <v>200</v>
      </c>
      <c r="R92" s="138">
        <f t="shared" si="11"/>
        <v>0</v>
      </c>
      <c r="S92" s="94">
        <v>200</v>
      </c>
      <c r="T92" s="97">
        <f t="shared" si="12"/>
        <v>0</v>
      </c>
    </row>
    <row r="93" spans="1:20" ht="24.9" customHeight="1">
      <c r="A93" s="112" t="s">
        <v>284</v>
      </c>
      <c r="B93" s="111"/>
      <c r="C93" s="109" t="s">
        <v>185</v>
      </c>
      <c r="D93" s="158"/>
      <c r="E93" s="127">
        <v>200</v>
      </c>
      <c r="F93" s="126">
        <f t="shared" si="7"/>
        <v>0</v>
      </c>
      <c r="G93" s="93"/>
      <c r="H93" s="158"/>
      <c r="I93" s="130"/>
      <c r="J93" s="129"/>
      <c r="K93" s="94">
        <v>200</v>
      </c>
      <c r="L93" s="95">
        <f t="shared" si="8"/>
        <v>0</v>
      </c>
      <c r="M93" s="155">
        <v>200</v>
      </c>
      <c r="N93" s="138">
        <f t="shared" si="9"/>
        <v>0</v>
      </c>
      <c r="O93" s="94">
        <v>200</v>
      </c>
      <c r="P93" s="97">
        <f t="shared" si="10"/>
        <v>0</v>
      </c>
      <c r="Q93" s="155">
        <v>200</v>
      </c>
      <c r="R93" s="138">
        <f t="shared" si="11"/>
        <v>0</v>
      </c>
      <c r="S93" s="94">
        <v>200</v>
      </c>
      <c r="T93" s="97">
        <f t="shared" si="12"/>
        <v>0</v>
      </c>
    </row>
    <row r="94" spans="1:20" ht="24.9" customHeight="1">
      <c r="A94" s="112" t="s">
        <v>284</v>
      </c>
      <c r="B94" s="111"/>
      <c r="C94" s="109" t="s">
        <v>186</v>
      </c>
      <c r="D94" s="158"/>
      <c r="E94" s="127">
        <v>200</v>
      </c>
      <c r="F94" s="126">
        <f t="shared" si="7"/>
        <v>0</v>
      </c>
      <c r="G94" s="93"/>
      <c r="H94" s="158"/>
      <c r="I94" s="130"/>
      <c r="J94" s="129"/>
      <c r="K94" s="94">
        <v>200</v>
      </c>
      <c r="L94" s="95">
        <f t="shared" si="8"/>
        <v>0</v>
      </c>
      <c r="M94" s="155">
        <v>200</v>
      </c>
      <c r="N94" s="138">
        <f t="shared" si="9"/>
        <v>0</v>
      </c>
      <c r="O94" s="94">
        <v>200</v>
      </c>
      <c r="P94" s="97">
        <f t="shared" si="10"/>
        <v>0</v>
      </c>
      <c r="Q94" s="155">
        <v>200</v>
      </c>
      <c r="R94" s="138">
        <f t="shared" si="11"/>
        <v>0</v>
      </c>
      <c r="S94" s="94">
        <v>200</v>
      </c>
      <c r="T94" s="97">
        <f t="shared" si="12"/>
        <v>0</v>
      </c>
    </row>
    <row r="95" spans="1:20" ht="24.9" customHeight="1">
      <c r="A95" s="112" t="s">
        <v>284</v>
      </c>
      <c r="B95" s="111"/>
      <c r="C95" s="109" t="s">
        <v>187</v>
      </c>
      <c r="D95" s="158"/>
      <c r="E95" s="127">
        <v>200</v>
      </c>
      <c r="F95" s="126">
        <f t="shared" si="7"/>
        <v>0</v>
      </c>
      <c r="G95" s="93"/>
      <c r="H95" s="158"/>
      <c r="I95" s="130"/>
      <c r="J95" s="129"/>
      <c r="K95" s="94">
        <v>200</v>
      </c>
      <c r="L95" s="95">
        <f t="shared" si="8"/>
        <v>0</v>
      </c>
      <c r="M95" s="155">
        <v>200</v>
      </c>
      <c r="N95" s="138">
        <f t="shared" si="9"/>
        <v>0</v>
      </c>
      <c r="O95" s="94">
        <v>200</v>
      </c>
      <c r="P95" s="97">
        <f t="shared" si="10"/>
        <v>0</v>
      </c>
      <c r="Q95" s="155">
        <v>200</v>
      </c>
      <c r="R95" s="138">
        <f t="shared" si="11"/>
        <v>0</v>
      </c>
      <c r="S95" s="94">
        <v>200</v>
      </c>
      <c r="T95" s="97">
        <f t="shared" si="12"/>
        <v>0</v>
      </c>
    </row>
    <row r="96" spans="1:20" ht="24.9" customHeight="1">
      <c r="A96" s="112" t="s">
        <v>284</v>
      </c>
      <c r="B96" s="111"/>
      <c r="C96" s="109" t="s">
        <v>188</v>
      </c>
      <c r="D96" s="158"/>
      <c r="E96" s="127">
        <v>200</v>
      </c>
      <c r="F96" s="126">
        <f t="shared" si="7"/>
        <v>0</v>
      </c>
      <c r="G96" s="93"/>
      <c r="H96" s="158"/>
      <c r="I96" s="130"/>
      <c r="J96" s="129"/>
      <c r="K96" s="94">
        <v>200</v>
      </c>
      <c r="L96" s="95">
        <f t="shared" si="8"/>
        <v>0</v>
      </c>
      <c r="M96" s="155">
        <v>200</v>
      </c>
      <c r="N96" s="138">
        <f t="shared" si="9"/>
        <v>0</v>
      </c>
      <c r="O96" s="94">
        <v>200</v>
      </c>
      <c r="P96" s="97">
        <f t="shared" si="10"/>
        <v>0</v>
      </c>
      <c r="Q96" s="155">
        <v>200</v>
      </c>
      <c r="R96" s="138">
        <f t="shared" si="11"/>
        <v>0</v>
      </c>
      <c r="S96" s="94">
        <v>200</v>
      </c>
      <c r="T96" s="97">
        <f t="shared" si="12"/>
        <v>0</v>
      </c>
    </row>
    <row r="97" spans="1:20" ht="24.9" customHeight="1">
      <c r="A97" s="112" t="s">
        <v>284</v>
      </c>
      <c r="B97" s="111"/>
      <c r="C97" s="109" t="s">
        <v>189</v>
      </c>
      <c r="D97" s="158"/>
      <c r="E97" s="127">
        <v>200</v>
      </c>
      <c r="F97" s="126">
        <f t="shared" si="7"/>
        <v>0</v>
      </c>
      <c r="G97" s="93"/>
      <c r="H97" s="158"/>
      <c r="I97" s="130"/>
      <c r="J97" s="129"/>
      <c r="K97" s="94">
        <v>200</v>
      </c>
      <c r="L97" s="95">
        <f t="shared" si="8"/>
        <v>0</v>
      </c>
      <c r="M97" s="155">
        <v>200</v>
      </c>
      <c r="N97" s="138">
        <f t="shared" si="9"/>
        <v>0</v>
      </c>
      <c r="O97" s="94">
        <v>200</v>
      </c>
      <c r="P97" s="97">
        <f t="shared" si="10"/>
        <v>0</v>
      </c>
      <c r="Q97" s="155">
        <v>200</v>
      </c>
      <c r="R97" s="138">
        <f t="shared" si="11"/>
        <v>0</v>
      </c>
      <c r="S97" s="94">
        <v>200</v>
      </c>
      <c r="T97" s="97">
        <f t="shared" si="12"/>
        <v>0</v>
      </c>
    </row>
    <row r="98" spans="1:20" ht="24.9" customHeight="1">
      <c r="A98" s="112" t="s">
        <v>284</v>
      </c>
      <c r="B98" s="111" t="s">
        <v>72</v>
      </c>
      <c r="C98" s="109" t="s">
        <v>180</v>
      </c>
      <c r="D98" s="158"/>
      <c r="E98" s="127">
        <v>200</v>
      </c>
      <c r="F98" s="126">
        <f t="shared" si="7"/>
        <v>0</v>
      </c>
      <c r="G98" s="93"/>
      <c r="H98" s="158"/>
      <c r="I98" s="130"/>
      <c r="J98" s="129"/>
      <c r="K98" s="94">
        <v>200</v>
      </c>
      <c r="L98" s="95">
        <f t="shared" si="8"/>
        <v>0</v>
      </c>
      <c r="M98" s="155">
        <v>200</v>
      </c>
      <c r="N98" s="138">
        <f t="shared" si="9"/>
        <v>0</v>
      </c>
      <c r="O98" s="94">
        <v>200</v>
      </c>
      <c r="P98" s="97">
        <f t="shared" si="10"/>
        <v>0</v>
      </c>
      <c r="Q98" s="155">
        <v>200</v>
      </c>
      <c r="R98" s="138">
        <f t="shared" si="11"/>
        <v>0</v>
      </c>
      <c r="S98" s="94">
        <v>200</v>
      </c>
      <c r="T98" s="97">
        <f t="shared" si="12"/>
        <v>0</v>
      </c>
    </row>
    <row r="99" spans="1:20" ht="24.9" customHeight="1">
      <c r="A99" s="112" t="s">
        <v>284</v>
      </c>
      <c r="B99" s="111" t="s">
        <v>190</v>
      </c>
      <c r="C99" s="109" t="s">
        <v>191</v>
      </c>
      <c r="D99" s="158"/>
      <c r="E99" s="127">
        <v>148000</v>
      </c>
      <c r="F99" s="126">
        <f t="shared" si="7"/>
        <v>0</v>
      </c>
      <c r="G99" s="93"/>
      <c r="H99" s="160"/>
      <c r="I99" s="130"/>
      <c r="J99" s="129"/>
      <c r="K99" s="94">
        <v>148000</v>
      </c>
      <c r="L99" s="95">
        <f t="shared" si="8"/>
        <v>0</v>
      </c>
      <c r="M99" s="155">
        <v>148000</v>
      </c>
      <c r="N99" s="138">
        <f t="shared" si="9"/>
        <v>0</v>
      </c>
      <c r="O99" s="94">
        <v>148000</v>
      </c>
      <c r="P99" s="97">
        <f t="shared" si="10"/>
        <v>0</v>
      </c>
      <c r="Q99" s="155">
        <v>148000</v>
      </c>
      <c r="R99" s="138">
        <f t="shared" si="11"/>
        <v>0</v>
      </c>
      <c r="S99" s="94">
        <v>148000</v>
      </c>
      <c r="T99" s="97">
        <f t="shared" si="12"/>
        <v>0</v>
      </c>
    </row>
    <row r="100" spans="1:20" s="2" customFormat="1" ht="24.9" customHeight="1">
      <c r="A100" s="112" t="s">
        <v>284</v>
      </c>
      <c r="B100" s="111" t="s">
        <v>192</v>
      </c>
      <c r="C100" s="109" t="s">
        <v>193</v>
      </c>
      <c r="D100" s="158"/>
      <c r="E100" s="127">
        <v>149000</v>
      </c>
      <c r="F100" s="126">
        <f t="shared" si="7"/>
        <v>0</v>
      </c>
      <c r="G100" s="93"/>
      <c r="H100" s="160"/>
      <c r="I100" s="130"/>
      <c r="J100" s="129"/>
      <c r="K100" s="94">
        <v>149000</v>
      </c>
      <c r="L100" s="95">
        <f t="shared" si="8"/>
        <v>0</v>
      </c>
      <c r="M100" s="155">
        <v>149000</v>
      </c>
      <c r="N100" s="138">
        <f t="shared" si="9"/>
        <v>0</v>
      </c>
      <c r="O100" s="94">
        <v>149000</v>
      </c>
      <c r="P100" s="97">
        <f t="shared" si="10"/>
        <v>0</v>
      </c>
      <c r="Q100" s="155">
        <v>149000</v>
      </c>
      <c r="R100" s="138">
        <f t="shared" si="11"/>
        <v>0</v>
      </c>
      <c r="S100" s="94">
        <v>149000</v>
      </c>
      <c r="T100" s="97">
        <f t="shared" si="12"/>
        <v>0</v>
      </c>
    </row>
    <row r="101" spans="1:20" ht="24.9" customHeight="1">
      <c r="A101" s="112" t="s">
        <v>284</v>
      </c>
      <c r="B101" s="111" t="s">
        <v>194</v>
      </c>
      <c r="C101" s="109" t="s">
        <v>195</v>
      </c>
      <c r="D101" s="158"/>
      <c r="E101" s="127">
        <v>149000</v>
      </c>
      <c r="F101" s="126">
        <f t="shared" si="7"/>
        <v>0</v>
      </c>
      <c r="G101" s="93"/>
      <c r="H101" s="158"/>
      <c r="I101" s="130"/>
      <c r="J101" s="129"/>
      <c r="K101" s="94">
        <v>149000</v>
      </c>
      <c r="L101" s="95">
        <f t="shared" si="8"/>
        <v>0</v>
      </c>
      <c r="M101" s="155">
        <v>149000</v>
      </c>
      <c r="N101" s="138">
        <f t="shared" si="9"/>
        <v>0</v>
      </c>
      <c r="O101" s="94">
        <v>149000</v>
      </c>
      <c r="P101" s="97">
        <f t="shared" si="10"/>
        <v>0</v>
      </c>
      <c r="Q101" s="155">
        <v>149000</v>
      </c>
      <c r="R101" s="138">
        <f t="shared" si="11"/>
        <v>0</v>
      </c>
      <c r="S101" s="94">
        <v>149000</v>
      </c>
      <c r="T101" s="97">
        <f t="shared" si="12"/>
        <v>0</v>
      </c>
    </row>
    <row r="102" spans="1:20" s="2" customFormat="1" ht="24.9" customHeight="1">
      <c r="A102" s="112" t="s">
        <v>284</v>
      </c>
      <c r="B102" s="111" t="s">
        <v>196</v>
      </c>
      <c r="C102" s="109" t="s">
        <v>197</v>
      </c>
      <c r="D102" s="158"/>
      <c r="E102" s="127">
        <v>150000</v>
      </c>
      <c r="F102" s="126">
        <f t="shared" si="7"/>
        <v>0</v>
      </c>
      <c r="G102" s="93"/>
      <c r="H102" s="160"/>
      <c r="I102" s="130"/>
      <c r="J102" s="129"/>
      <c r="K102" s="94">
        <v>150000</v>
      </c>
      <c r="L102" s="95">
        <f t="shared" si="8"/>
        <v>0</v>
      </c>
      <c r="M102" s="155">
        <v>150000</v>
      </c>
      <c r="N102" s="138">
        <f t="shared" si="9"/>
        <v>0</v>
      </c>
      <c r="O102" s="94">
        <v>150000</v>
      </c>
      <c r="P102" s="97">
        <f t="shared" si="10"/>
        <v>0</v>
      </c>
      <c r="Q102" s="155">
        <v>150000</v>
      </c>
      <c r="R102" s="138">
        <f t="shared" si="11"/>
        <v>0</v>
      </c>
      <c r="S102" s="94">
        <v>150000</v>
      </c>
      <c r="T102" s="97">
        <f t="shared" si="12"/>
        <v>0</v>
      </c>
    </row>
    <row r="103" spans="1:20" ht="24.9" customHeight="1">
      <c r="A103" s="113" t="s">
        <v>285</v>
      </c>
      <c r="B103" s="111" t="s">
        <v>198</v>
      </c>
      <c r="C103" s="109" t="s">
        <v>146</v>
      </c>
      <c r="D103" s="158"/>
      <c r="E103" s="127">
        <v>148000</v>
      </c>
      <c r="F103" s="126">
        <f t="shared" si="7"/>
        <v>0</v>
      </c>
      <c r="G103" s="93"/>
      <c r="H103" s="158"/>
      <c r="I103" s="130"/>
      <c r="J103" s="129"/>
      <c r="K103" s="94">
        <v>148000</v>
      </c>
      <c r="L103" s="95">
        <f t="shared" si="8"/>
        <v>0</v>
      </c>
      <c r="M103" s="155">
        <v>148000</v>
      </c>
      <c r="N103" s="138">
        <f t="shared" si="9"/>
        <v>0</v>
      </c>
      <c r="O103" s="94">
        <v>148000</v>
      </c>
      <c r="P103" s="97">
        <f t="shared" si="10"/>
        <v>0</v>
      </c>
      <c r="Q103" s="155">
        <v>148000</v>
      </c>
      <c r="R103" s="138">
        <f t="shared" si="11"/>
        <v>0</v>
      </c>
      <c r="S103" s="94">
        <v>148000</v>
      </c>
      <c r="T103" s="97">
        <f t="shared" si="12"/>
        <v>0</v>
      </c>
    </row>
    <row r="104" spans="1:20" s="2" customFormat="1" ht="24.9" customHeight="1">
      <c r="A104" s="113" t="s">
        <v>284</v>
      </c>
      <c r="B104" s="111" t="s">
        <v>190</v>
      </c>
      <c r="C104" s="109" t="s">
        <v>191</v>
      </c>
      <c r="D104" s="158"/>
      <c r="E104" s="127">
        <v>2300</v>
      </c>
      <c r="F104" s="126">
        <f>ROUNDDOWN(E104*D104,0)</f>
        <v>0</v>
      </c>
      <c r="G104" s="93"/>
      <c r="H104" s="160"/>
      <c r="I104" s="130"/>
      <c r="J104" s="129"/>
      <c r="K104" s="94">
        <v>2300</v>
      </c>
      <c r="L104" s="95">
        <f>ROUNDDOWN(K104*H104,0)</f>
        <v>0</v>
      </c>
      <c r="M104" s="155">
        <v>2300</v>
      </c>
      <c r="N104" s="138">
        <f>ROUNDDOWN(M104*H104,0)</f>
        <v>0</v>
      </c>
      <c r="O104" s="94">
        <v>2300</v>
      </c>
      <c r="P104" s="97">
        <f>ROUNDDOWN(O104*H104,0)</f>
        <v>0</v>
      </c>
      <c r="Q104" s="155">
        <v>2300</v>
      </c>
      <c r="R104" s="138">
        <f>ROUNDDOWN(Q104*H104,0)</f>
        <v>0</v>
      </c>
      <c r="S104" s="94">
        <v>2300</v>
      </c>
      <c r="T104" s="97">
        <f>ROUNDDOWN(S104*H104,0)</f>
        <v>0</v>
      </c>
    </row>
    <row r="105" spans="1:20" ht="24.9" customHeight="1">
      <c r="A105" s="113" t="s">
        <v>284</v>
      </c>
      <c r="B105" s="111" t="s">
        <v>199</v>
      </c>
      <c r="C105" s="109" t="s">
        <v>200</v>
      </c>
      <c r="D105" s="158"/>
      <c r="E105" s="127">
        <v>32000</v>
      </c>
      <c r="F105" s="126">
        <f t="shared" si="7"/>
        <v>0</v>
      </c>
      <c r="G105" s="93"/>
      <c r="H105" s="158"/>
      <c r="I105" s="130"/>
      <c r="J105" s="129"/>
      <c r="K105" s="94">
        <v>32000</v>
      </c>
      <c r="L105" s="95">
        <f t="shared" si="8"/>
        <v>0</v>
      </c>
      <c r="M105" s="155">
        <v>32000</v>
      </c>
      <c r="N105" s="138">
        <f t="shared" si="9"/>
        <v>0</v>
      </c>
      <c r="O105" s="94">
        <v>32000</v>
      </c>
      <c r="P105" s="97">
        <f t="shared" si="10"/>
        <v>0</v>
      </c>
      <c r="Q105" s="155">
        <v>32000</v>
      </c>
      <c r="R105" s="138">
        <f t="shared" si="11"/>
        <v>0</v>
      </c>
      <c r="S105" s="94">
        <v>32000</v>
      </c>
      <c r="T105" s="97">
        <f t="shared" si="12"/>
        <v>0</v>
      </c>
    </row>
    <row r="106" spans="1:20" ht="24.9" customHeight="1">
      <c r="A106" s="113" t="s">
        <v>284</v>
      </c>
      <c r="B106" s="111" t="s">
        <v>281</v>
      </c>
      <c r="C106" s="109" t="s">
        <v>282</v>
      </c>
      <c r="D106" s="158"/>
      <c r="E106" s="127">
        <v>32000</v>
      </c>
      <c r="F106" s="126">
        <f t="shared" si="7"/>
        <v>0</v>
      </c>
      <c r="G106" s="93"/>
      <c r="H106" s="158"/>
      <c r="I106" s="128"/>
      <c r="J106" s="129"/>
      <c r="K106" s="94">
        <v>32000</v>
      </c>
      <c r="L106" s="95">
        <f>ROUNDDOWN(K106*H106,0)</f>
        <v>0</v>
      </c>
      <c r="M106" s="155">
        <v>32000</v>
      </c>
      <c r="N106" s="138">
        <f t="shared" si="9"/>
        <v>0</v>
      </c>
      <c r="O106" s="94">
        <v>32000</v>
      </c>
      <c r="P106" s="97">
        <f>ROUNDDOWN(O106*H106,0)</f>
        <v>0</v>
      </c>
      <c r="Q106" s="155">
        <v>32000</v>
      </c>
      <c r="R106" s="138">
        <f>ROUNDDOWN(Q106*H106,0)</f>
        <v>0</v>
      </c>
      <c r="S106" s="94">
        <v>32000</v>
      </c>
      <c r="T106" s="97">
        <f t="shared" si="12"/>
        <v>0</v>
      </c>
    </row>
    <row r="107" spans="1:20" s="2" customFormat="1" ht="24.9" customHeight="1">
      <c r="A107" s="113" t="s">
        <v>284</v>
      </c>
      <c r="B107" s="111" t="s">
        <v>201</v>
      </c>
      <c r="C107" s="109" t="s">
        <v>197</v>
      </c>
      <c r="D107" s="158"/>
      <c r="E107" s="127">
        <v>32000</v>
      </c>
      <c r="F107" s="126">
        <f t="shared" si="7"/>
        <v>0</v>
      </c>
      <c r="G107" s="93"/>
      <c r="H107" s="160"/>
      <c r="I107" s="130"/>
      <c r="J107" s="129"/>
      <c r="K107" s="94">
        <v>32000</v>
      </c>
      <c r="L107" s="95">
        <f t="shared" si="8"/>
        <v>0</v>
      </c>
      <c r="M107" s="155">
        <v>32000</v>
      </c>
      <c r="N107" s="138">
        <f t="shared" si="9"/>
        <v>0</v>
      </c>
      <c r="O107" s="94">
        <v>32000</v>
      </c>
      <c r="P107" s="97">
        <f t="shared" si="10"/>
        <v>0</v>
      </c>
      <c r="Q107" s="155">
        <v>32000</v>
      </c>
      <c r="R107" s="138">
        <f t="shared" si="11"/>
        <v>0</v>
      </c>
      <c r="S107" s="94">
        <v>32000</v>
      </c>
      <c r="T107" s="97">
        <f t="shared" si="12"/>
        <v>0</v>
      </c>
    </row>
    <row r="108" spans="1:20" ht="24.9" customHeight="1">
      <c r="A108" s="113" t="s">
        <v>286</v>
      </c>
      <c r="B108" s="111" t="s">
        <v>199</v>
      </c>
      <c r="C108" s="109" t="s">
        <v>200</v>
      </c>
      <c r="D108" s="158"/>
      <c r="E108" s="127">
        <v>300</v>
      </c>
      <c r="F108" s="126">
        <f t="shared" si="7"/>
        <v>0</v>
      </c>
      <c r="G108" s="93"/>
      <c r="H108" s="158"/>
      <c r="I108" s="130"/>
      <c r="J108" s="129"/>
      <c r="K108" s="94">
        <v>300</v>
      </c>
      <c r="L108" s="95">
        <f t="shared" si="8"/>
        <v>0</v>
      </c>
      <c r="M108" s="155">
        <v>300</v>
      </c>
      <c r="N108" s="138">
        <f t="shared" si="9"/>
        <v>0</v>
      </c>
      <c r="O108" s="94">
        <v>300</v>
      </c>
      <c r="P108" s="97">
        <f t="shared" si="10"/>
        <v>0</v>
      </c>
      <c r="Q108" s="155">
        <v>300</v>
      </c>
      <c r="R108" s="138">
        <f t="shared" si="11"/>
        <v>0</v>
      </c>
      <c r="S108" s="94">
        <v>300</v>
      </c>
      <c r="T108" s="97">
        <f t="shared" si="12"/>
        <v>0</v>
      </c>
    </row>
    <row r="109" spans="1:20" ht="24.9" customHeight="1">
      <c r="A109" s="113" t="s">
        <v>287</v>
      </c>
      <c r="B109" s="111" t="s">
        <v>202</v>
      </c>
      <c r="C109" s="109" t="s">
        <v>203</v>
      </c>
      <c r="D109" s="163"/>
      <c r="E109" s="128"/>
      <c r="F109" s="129"/>
      <c r="G109" s="98"/>
      <c r="H109" s="158"/>
      <c r="I109" s="127">
        <v>42000</v>
      </c>
      <c r="J109" s="126">
        <f t="shared" si="13"/>
        <v>0</v>
      </c>
      <c r="K109" s="94">
        <v>42000</v>
      </c>
      <c r="L109" s="95">
        <f t="shared" si="8"/>
        <v>0</v>
      </c>
      <c r="M109" s="155">
        <v>42000</v>
      </c>
      <c r="N109" s="138">
        <f t="shared" si="9"/>
        <v>0</v>
      </c>
      <c r="O109" s="94">
        <v>42000</v>
      </c>
      <c r="P109" s="97">
        <f t="shared" si="10"/>
        <v>0</v>
      </c>
      <c r="Q109" s="155">
        <v>42000</v>
      </c>
      <c r="R109" s="138">
        <f t="shared" si="11"/>
        <v>0</v>
      </c>
      <c r="S109" s="99"/>
      <c r="T109" s="100"/>
    </row>
    <row r="110" spans="1:20" ht="24.9" customHeight="1">
      <c r="A110" s="113" t="s">
        <v>287</v>
      </c>
      <c r="B110" s="111" t="s">
        <v>204</v>
      </c>
      <c r="C110" s="109" t="s">
        <v>205</v>
      </c>
      <c r="D110" s="163"/>
      <c r="E110" s="130"/>
      <c r="F110" s="129"/>
      <c r="G110" s="98"/>
      <c r="H110" s="158"/>
      <c r="I110" s="127">
        <v>13000</v>
      </c>
      <c r="J110" s="126">
        <f t="shared" si="13"/>
        <v>0</v>
      </c>
      <c r="K110" s="94">
        <v>13000</v>
      </c>
      <c r="L110" s="95">
        <f t="shared" si="8"/>
        <v>0</v>
      </c>
      <c r="M110" s="155">
        <v>13000</v>
      </c>
      <c r="N110" s="138">
        <f t="shared" si="9"/>
        <v>0</v>
      </c>
      <c r="O110" s="94">
        <v>13000</v>
      </c>
      <c r="P110" s="97">
        <f t="shared" si="10"/>
        <v>0</v>
      </c>
      <c r="Q110" s="155">
        <v>13000</v>
      </c>
      <c r="R110" s="138">
        <f t="shared" si="11"/>
        <v>0</v>
      </c>
      <c r="S110" s="99"/>
      <c r="T110" s="100"/>
    </row>
    <row r="111" spans="1:20" ht="24.9" customHeight="1">
      <c r="A111" s="113" t="s">
        <v>287</v>
      </c>
      <c r="B111" s="111" t="s">
        <v>206</v>
      </c>
      <c r="C111" s="109" t="s">
        <v>207</v>
      </c>
      <c r="D111" s="163"/>
      <c r="E111" s="130"/>
      <c r="F111" s="129"/>
      <c r="G111" s="98"/>
      <c r="H111" s="158"/>
      <c r="I111" s="127">
        <v>26000</v>
      </c>
      <c r="J111" s="126">
        <f t="shared" si="13"/>
        <v>0</v>
      </c>
      <c r="K111" s="94">
        <v>26000</v>
      </c>
      <c r="L111" s="95">
        <f t="shared" si="8"/>
        <v>0</v>
      </c>
      <c r="M111" s="155">
        <v>26000</v>
      </c>
      <c r="N111" s="138">
        <f t="shared" si="9"/>
        <v>0</v>
      </c>
      <c r="O111" s="94">
        <v>26000</v>
      </c>
      <c r="P111" s="97">
        <f t="shared" si="10"/>
        <v>0</v>
      </c>
      <c r="Q111" s="155">
        <v>26000</v>
      </c>
      <c r="R111" s="138">
        <f t="shared" si="11"/>
        <v>0</v>
      </c>
      <c r="S111" s="99"/>
      <c r="T111" s="100"/>
    </row>
    <row r="112" spans="1:20" ht="24.9" customHeight="1">
      <c r="A112" s="113" t="s">
        <v>287</v>
      </c>
      <c r="B112" s="111" t="s">
        <v>208</v>
      </c>
      <c r="C112" s="109" t="s">
        <v>209</v>
      </c>
      <c r="D112" s="163"/>
      <c r="E112" s="130"/>
      <c r="F112" s="129"/>
      <c r="G112" s="98"/>
      <c r="H112" s="158"/>
      <c r="I112" s="127">
        <v>10000</v>
      </c>
      <c r="J112" s="126">
        <f t="shared" si="13"/>
        <v>0</v>
      </c>
      <c r="K112" s="94">
        <v>10000</v>
      </c>
      <c r="L112" s="95">
        <f t="shared" si="8"/>
        <v>0</v>
      </c>
      <c r="M112" s="155">
        <v>10000</v>
      </c>
      <c r="N112" s="138">
        <f t="shared" si="9"/>
        <v>0</v>
      </c>
      <c r="O112" s="94">
        <v>10000</v>
      </c>
      <c r="P112" s="97">
        <f t="shared" si="10"/>
        <v>0</v>
      </c>
      <c r="Q112" s="155">
        <v>10000</v>
      </c>
      <c r="R112" s="138">
        <f t="shared" si="11"/>
        <v>0</v>
      </c>
      <c r="S112" s="99"/>
      <c r="T112" s="100"/>
    </row>
    <row r="113" spans="1:20" ht="24.9" customHeight="1">
      <c r="A113" s="113" t="s">
        <v>287</v>
      </c>
      <c r="B113" s="111" t="s">
        <v>7</v>
      </c>
      <c r="C113" s="109" t="s">
        <v>210</v>
      </c>
      <c r="D113" s="158"/>
      <c r="E113" s="127">
        <v>10000</v>
      </c>
      <c r="F113" s="126">
        <f t="shared" si="7"/>
        <v>0</v>
      </c>
      <c r="G113" s="93"/>
      <c r="H113" s="158"/>
      <c r="I113" s="128"/>
      <c r="J113" s="129"/>
      <c r="K113" s="94">
        <v>11500</v>
      </c>
      <c r="L113" s="95">
        <f t="shared" si="8"/>
        <v>0</v>
      </c>
      <c r="M113" s="155">
        <v>11500</v>
      </c>
      <c r="N113" s="138">
        <f t="shared" si="9"/>
        <v>0</v>
      </c>
      <c r="O113" s="94">
        <v>11500</v>
      </c>
      <c r="P113" s="97">
        <f t="shared" si="10"/>
        <v>0</v>
      </c>
      <c r="Q113" s="155">
        <v>11500</v>
      </c>
      <c r="R113" s="138">
        <f t="shared" si="11"/>
        <v>0</v>
      </c>
      <c r="S113" s="96">
        <v>11500</v>
      </c>
      <c r="T113" s="97">
        <f>ROUNDDOWN(S113*H113,0)</f>
        <v>0</v>
      </c>
    </row>
    <row r="114" spans="1:20" ht="24.9" customHeight="1">
      <c r="A114" s="113" t="s">
        <v>287</v>
      </c>
      <c r="B114" s="111" t="s">
        <v>8</v>
      </c>
      <c r="C114" s="109" t="s">
        <v>211</v>
      </c>
      <c r="D114" s="158"/>
      <c r="E114" s="127">
        <v>12000</v>
      </c>
      <c r="F114" s="126">
        <f t="shared" si="7"/>
        <v>0</v>
      </c>
      <c r="G114" s="93"/>
      <c r="H114" s="163"/>
      <c r="I114" s="130"/>
      <c r="J114" s="129"/>
      <c r="K114" s="99"/>
      <c r="L114" s="152"/>
      <c r="M114" s="150"/>
      <c r="N114" s="151"/>
      <c r="O114" s="99"/>
      <c r="P114" s="100"/>
      <c r="Q114" s="150"/>
      <c r="R114" s="151"/>
      <c r="S114" s="153"/>
      <c r="T114" s="100"/>
    </row>
    <row r="115" spans="1:20" ht="24.9" customHeight="1">
      <c r="A115" s="113" t="s">
        <v>287</v>
      </c>
      <c r="B115" s="111" t="s">
        <v>9</v>
      </c>
      <c r="C115" s="109" t="s">
        <v>212</v>
      </c>
      <c r="D115" s="158"/>
      <c r="E115" s="127">
        <v>1000</v>
      </c>
      <c r="F115" s="126">
        <f t="shared" si="7"/>
        <v>0</v>
      </c>
      <c r="G115" s="93"/>
      <c r="H115" s="163"/>
      <c r="I115" s="130"/>
      <c r="J115" s="129"/>
      <c r="K115" s="99"/>
      <c r="L115" s="152"/>
      <c r="M115" s="150"/>
      <c r="N115" s="151"/>
      <c r="O115" s="99"/>
      <c r="P115" s="100"/>
      <c r="Q115" s="150"/>
      <c r="R115" s="151"/>
      <c r="S115" s="153"/>
      <c r="T115" s="100"/>
    </row>
    <row r="116" spans="1:20" ht="24.9" customHeight="1">
      <c r="A116" s="113" t="s">
        <v>287</v>
      </c>
      <c r="B116" s="111" t="s">
        <v>10</v>
      </c>
      <c r="C116" s="109" t="s">
        <v>213</v>
      </c>
      <c r="D116" s="158"/>
      <c r="E116" s="131">
        <v>9500</v>
      </c>
      <c r="F116" s="126">
        <f t="shared" si="7"/>
        <v>0</v>
      </c>
      <c r="G116" s="93"/>
      <c r="H116" s="158"/>
      <c r="I116" s="130"/>
      <c r="J116" s="129"/>
      <c r="K116" s="94">
        <v>10500</v>
      </c>
      <c r="L116" s="95">
        <f t="shared" si="8"/>
        <v>0</v>
      </c>
      <c r="M116" s="155">
        <v>10500</v>
      </c>
      <c r="N116" s="138">
        <f t="shared" si="9"/>
        <v>0</v>
      </c>
      <c r="O116" s="94">
        <v>10500</v>
      </c>
      <c r="P116" s="97">
        <f t="shared" si="10"/>
        <v>0</v>
      </c>
      <c r="Q116" s="155">
        <v>10500</v>
      </c>
      <c r="R116" s="138">
        <f t="shared" si="11"/>
        <v>0</v>
      </c>
      <c r="S116" s="96">
        <v>10500</v>
      </c>
      <c r="T116" s="97">
        <f t="shared" si="12"/>
        <v>0</v>
      </c>
    </row>
    <row r="117" spans="1:20" ht="24.6" customHeight="1">
      <c r="A117" s="113" t="s">
        <v>287</v>
      </c>
      <c r="B117" s="111" t="s">
        <v>11</v>
      </c>
      <c r="C117" s="109" t="s">
        <v>214</v>
      </c>
      <c r="D117" s="158"/>
      <c r="E117" s="125">
        <v>9000</v>
      </c>
      <c r="F117" s="126">
        <f t="shared" si="7"/>
        <v>0</v>
      </c>
      <c r="G117" s="93"/>
      <c r="H117" s="161"/>
      <c r="I117" s="130"/>
      <c r="J117" s="129"/>
      <c r="K117" s="94">
        <v>17100</v>
      </c>
      <c r="L117" s="95">
        <f t="shared" si="8"/>
        <v>0</v>
      </c>
      <c r="M117" s="155">
        <v>17100</v>
      </c>
      <c r="N117" s="138">
        <f t="shared" si="9"/>
        <v>0</v>
      </c>
      <c r="O117" s="94">
        <v>17100</v>
      </c>
      <c r="P117" s="97">
        <f t="shared" si="10"/>
        <v>0</v>
      </c>
      <c r="Q117" s="155">
        <v>17100</v>
      </c>
      <c r="R117" s="138">
        <f t="shared" si="11"/>
        <v>0</v>
      </c>
      <c r="S117" s="96">
        <v>17100</v>
      </c>
      <c r="T117" s="97">
        <f t="shared" si="12"/>
        <v>0</v>
      </c>
    </row>
    <row r="118" spans="1:20" ht="24.6" customHeight="1">
      <c r="A118" s="113" t="s">
        <v>287</v>
      </c>
      <c r="B118" s="111" t="s">
        <v>12</v>
      </c>
      <c r="C118" s="109" t="s">
        <v>215</v>
      </c>
      <c r="D118" s="158"/>
      <c r="E118" s="125">
        <v>10000</v>
      </c>
      <c r="F118" s="126">
        <f t="shared" si="7"/>
        <v>0</v>
      </c>
      <c r="G118" s="93"/>
      <c r="H118" s="161"/>
      <c r="I118" s="130"/>
      <c r="J118" s="129"/>
      <c r="K118" s="94">
        <v>11500</v>
      </c>
      <c r="L118" s="95">
        <f t="shared" si="8"/>
        <v>0</v>
      </c>
      <c r="M118" s="155">
        <v>11500</v>
      </c>
      <c r="N118" s="138">
        <f t="shared" si="9"/>
        <v>0</v>
      </c>
      <c r="O118" s="94">
        <v>11500</v>
      </c>
      <c r="P118" s="97">
        <f t="shared" si="10"/>
        <v>0</v>
      </c>
      <c r="Q118" s="155">
        <v>11500</v>
      </c>
      <c r="R118" s="138">
        <f t="shared" si="11"/>
        <v>0</v>
      </c>
      <c r="S118" s="96">
        <v>11500</v>
      </c>
      <c r="T118" s="97">
        <f t="shared" si="12"/>
        <v>0</v>
      </c>
    </row>
    <row r="119" spans="1:20" ht="24.6" customHeight="1">
      <c r="A119" s="113" t="s">
        <v>287</v>
      </c>
      <c r="B119" s="111" t="s">
        <v>13</v>
      </c>
      <c r="C119" s="109" t="s">
        <v>216</v>
      </c>
      <c r="D119" s="158"/>
      <c r="E119" s="125">
        <v>4000</v>
      </c>
      <c r="F119" s="126">
        <f t="shared" si="7"/>
        <v>0</v>
      </c>
      <c r="G119" s="93"/>
      <c r="H119" s="164"/>
      <c r="I119" s="128"/>
      <c r="J119" s="129"/>
      <c r="K119" s="99"/>
      <c r="L119" s="152"/>
      <c r="M119" s="150"/>
      <c r="N119" s="151"/>
      <c r="O119" s="99"/>
      <c r="P119" s="100"/>
      <c r="Q119" s="150"/>
      <c r="R119" s="151"/>
      <c r="S119" s="153"/>
      <c r="T119" s="100"/>
    </row>
    <row r="120" spans="1:20" ht="24.6" customHeight="1">
      <c r="A120" s="113" t="s">
        <v>287</v>
      </c>
      <c r="B120" s="111" t="s">
        <v>73</v>
      </c>
      <c r="C120" s="109" t="s">
        <v>217</v>
      </c>
      <c r="D120" s="158"/>
      <c r="E120" s="131">
        <v>10000</v>
      </c>
      <c r="F120" s="126">
        <f t="shared" si="7"/>
        <v>0</v>
      </c>
      <c r="G120" s="93"/>
      <c r="H120" s="162"/>
      <c r="I120" s="130"/>
      <c r="J120" s="129"/>
      <c r="K120" s="101">
        <v>11500</v>
      </c>
      <c r="L120" s="95">
        <f t="shared" si="8"/>
        <v>0</v>
      </c>
      <c r="M120" s="156">
        <v>11500</v>
      </c>
      <c r="N120" s="138">
        <f t="shared" si="9"/>
        <v>0</v>
      </c>
      <c r="O120" s="101">
        <v>11500</v>
      </c>
      <c r="P120" s="97">
        <f t="shared" si="10"/>
        <v>0</v>
      </c>
      <c r="Q120" s="156">
        <v>11500</v>
      </c>
      <c r="R120" s="138">
        <f t="shared" si="11"/>
        <v>0</v>
      </c>
      <c r="S120" s="102">
        <v>11500</v>
      </c>
      <c r="T120" s="97">
        <f t="shared" si="12"/>
        <v>0</v>
      </c>
    </row>
    <row r="121" spans="1:20" ht="24.6" customHeight="1">
      <c r="A121" s="113" t="s">
        <v>287</v>
      </c>
      <c r="B121" s="111" t="s">
        <v>218</v>
      </c>
      <c r="C121" s="114" t="s">
        <v>219</v>
      </c>
      <c r="D121" s="163"/>
      <c r="E121" s="132"/>
      <c r="F121" s="129"/>
      <c r="G121" s="98"/>
      <c r="H121" s="161"/>
      <c r="I121" s="139">
        <v>175000</v>
      </c>
      <c r="J121" s="126">
        <f t="shared" si="13"/>
        <v>0</v>
      </c>
      <c r="K121" s="103">
        <v>175000</v>
      </c>
      <c r="L121" s="95">
        <f t="shared" si="8"/>
        <v>0</v>
      </c>
      <c r="M121" s="139">
        <v>175000</v>
      </c>
      <c r="N121" s="138">
        <f t="shared" si="9"/>
        <v>0</v>
      </c>
      <c r="O121" s="103">
        <v>175000</v>
      </c>
      <c r="P121" s="97">
        <f t="shared" si="10"/>
        <v>0</v>
      </c>
      <c r="Q121" s="139">
        <v>175000</v>
      </c>
      <c r="R121" s="138">
        <f t="shared" si="11"/>
        <v>0</v>
      </c>
      <c r="S121" s="99"/>
      <c r="T121" s="100"/>
    </row>
    <row r="122" spans="1:20" ht="24.6" customHeight="1">
      <c r="A122" s="113" t="s">
        <v>287</v>
      </c>
      <c r="B122" s="111" t="s">
        <v>220</v>
      </c>
      <c r="C122" s="114" t="s">
        <v>221</v>
      </c>
      <c r="D122" s="163"/>
      <c r="E122" s="132"/>
      <c r="F122" s="129"/>
      <c r="G122" s="98"/>
      <c r="H122" s="161"/>
      <c r="I122" s="139">
        <v>650000</v>
      </c>
      <c r="J122" s="126">
        <f t="shared" si="13"/>
        <v>0</v>
      </c>
      <c r="K122" s="103">
        <v>650000</v>
      </c>
      <c r="L122" s="95">
        <f t="shared" si="8"/>
        <v>0</v>
      </c>
      <c r="M122" s="139">
        <v>650000</v>
      </c>
      <c r="N122" s="138">
        <f t="shared" si="9"/>
        <v>0</v>
      </c>
      <c r="O122" s="103">
        <v>650000</v>
      </c>
      <c r="P122" s="97">
        <f t="shared" si="10"/>
        <v>0</v>
      </c>
      <c r="Q122" s="139">
        <v>650000</v>
      </c>
      <c r="R122" s="138">
        <f t="shared" si="11"/>
        <v>0</v>
      </c>
      <c r="S122" s="99"/>
      <c r="T122" s="100"/>
    </row>
    <row r="123" spans="1:20" ht="24.6" customHeight="1">
      <c r="A123" s="113" t="s">
        <v>287</v>
      </c>
      <c r="B123" s="111" t="s">
        <v>222</v>
      </c>
      <c r="C123" s="114" t="s">
        <v>223</v>
      </c>
      <c r="D123" s="163"/>
      <c r="E123" s="132"/>
      <c r="F123" s="129"/>
      <c r="G123" s="98"/>
      <c r="H123" s="161"/>
      <c r="I123" s="139">
        <v>390000</v>
      </c>
      <c r="J123" s="126">
        <f t="shared" si="13"/>
        <v>0</v>
      </c>
      <c r="K123" s="103">
        <v>390000</v>
      </c>
      <c r="L123" s="95">
        <f t="shared" si="8"/>
        <v>0</v>
      </c>
      <c r="M123" s="139">
        <v>390000</v>
      </c>
      <c r="N123" s="138">
        <f t="shared" si="9"/>
        <v>0</v>
      </c>
      <c r="O123" s="103">
        <v>390000</v>
      </c>
      <c r="P123" s="97">
        <f t="shared" si="10"/>
        <v>0</v>
      </c>
      <c r="Q123" s="139">
        <v>390000</v>
      </c>
      <c r="R123" s="138">
        <f t="shared" si="11"/>
        <v>0</v>
      </c>
      <c r="S123" s="99"/>
      <c r="T123" s="100"/>
    </row>
    <row r="124" spans="1:20" ht="24.6" customHeight="1">
      <c r="A124" s="113" t="s">
        <v>287</v>
      </c>
      <c r="B124" s="111"/>
      <c r="C124" s="114" t="s">
        <v>224</v>
      </c>
      <c r="D124" s="163"/>
      <c r="E124" s="132"/>
      <c r="F124" s="129"/>
      <c r="G124" s="98"/>
      <c r="H124" s="161"/>
      <c r="I124" s="139">
        <v>175000</v>
      </c>
      <c r="J124" s="126">
        <f t="shared" si="13"/>
        <v>0</v>
      </c>
      <c r="K124" s="103">
        <v>175000</v>
      </c>
      <c r="L124" s="95">
        <f t="shared" si="8"/>
        <v>0</v>
      </c>
      <c r="M124" s="139">
        <v>175000</v>
      </c>
      <c r="N124" s="138">
        <f t="shared" si="9"/>
        <v>0</v>
      </c>
      <c r="O124" s="103">
        <v>175000</v>
      </c>
      <c r="P124" s="97">
        <f t="shared" si="10"/>
        <v>0</v>
      </c>
      <c r="Q124" s="139">
        <v>175000</v>
      </c>
      <c r="R124" s="138">
        <f t="shared" si="11"/>
        <v>0</v>
      </c>
      <c r="S124" s="99"/>
      <c r="T124" s="100"/>
    </row>
    <row r="125" spans="1:20" ht="24.6" customHeight="1">
      <c r="A125" s="113" t="s">
        <v>287</v>
      </c>
      <c r="B125" s="111" t="s">
        <v>225</v>
      </c>
      <c r="C125" s="114" t="s">
        <v>142</v>
      </c>
      <c r="D125" s="163"/>
      <c r="E125" s="132"/>
      <c r="F125" s="129"/>
      <c r="G125" s="98"/>
      <c r="H125" s="161"/>
      <c r="I125" s="139">
        <v>100000</v>
      </c>
      <c r="J125" s="126">
        <f t="shared" si="13"/>
        <v>0</v>
      </c>
      <c r="K125" s="103">
        <v>100000</v>
      </c>
      <c r="L125" s="95">
        <f t="shared" si="8"/>
        <v>0</v>
      </c>
      <c r="M125" s="139">
        <v>100000</v>
      </c>
      <c r="N125" s="138">
        <f t="shared" si="9"/>
        <v>0</v>
      </c>
      <c r="O125" s="103">
        <v>100000</v>
      </c>
      <c r="P125" s="97">
        <f t="shared" si="10"/>
        <v>0</v>
      </c>
      <c r="Q125" s="139">
        <v>100000</v>
      </c>
      <c r="R125" s="138">
        <f t="shared" si="11"/>
        <v>0</v>
      </c>
      <c r="S125" s="99"/>
      <c r="T125" s="100"/>
    </row>
    <row r="126" spans="1:20" ht="24.6" customHeight="1">
      <c r="A126" s="113" t="s">
        <v>287</v>
      </c>
      <c r="B126" s="111" t="s">
        <v>226</v>
      </c>
      <c r="C126" s="114" t="s">
        <v>197</v>
      </c>
      <c r="D126" s="163"/>
      <c r="E126" s="132"/>
      <c r="F126" s="129"/>
      <c r="G126" s="98"/>
      <c r="H126" s="161"/>
      <c r="I126" s="139">
        <v>175000</v>
      </c>
      <c r="J126" s="126">
        <f t="shared" si="13"/>
        <v>0</v>
      </c>
      <c r="K126" s="103">
        <v>175000</v>
      </c>
      <c r="L126" s="95">
        <f t="shared" si="8"/>
        <v>0</v>
      </c>
      <c r="M126" s="139">
        <v>175000</v>
      </c>
      <c r="N126" s="138">
        <f t="shared" si="9"/>
        <v>0</v>
      </c>
      <c r="O126" s="103">
        <v>175000</v>
      </c>
      <c r="P126" s="97">
        <f t="shared" si="10"/>
        <v>0</v>
      </c>
      <c r="Q126" s="139">
        <v>175000</v>
      </c>
      <c r="R126" s="138">
        <f t="shared" si="11"/>
        <v>0</v>
      </c>
      <c r="S126" s="99"/>
      <c r="T126" s="100"/>
    </row>
    <row r="127" spans="1:20" ht="24.6" customHeight="1">
      <c r="A127" s="113" t="s">
        <v>287</v>
      </c>
      <c r="B127" s="111" t="s">
        <v>227</v>
      </c>
      <c r="C127" s="114" t="s">
        <v>228</v>
      </c>
      <c r="D127" s="163"/>
      <c r="E127" s="132"/>
      <c r="F127" s="129"/>
      <c r="G127" s="98"/>
      <c r="H127" s="161"/>
      <c r="I127" s="139">
        <v>10000</v>
      </c>
      <c r="J127" s="126">
        <f t="shared" si="13"/>
        <v>0</v>
      </c>
      <c r="K127" s="103">
        <v>10000</v>
      </c>
      <c r="L127" s="95">
        <f t="shared" si="8"/>
        <v>0</v>
      </c>
      <c r="M127" s="139">
        <v>10000</v>
      </c>
      <c r="N127" s="138">
        <f t="shared" si="9"/>
        <v>0</v>
      </c>
      <c r="O127" s="103">
        <v>10000</v>
      </c>
      <c r="P127" s="97">
        <f t="shared" si="10"/>
        <v>0</v>
      </c>
      <c r="Q127" s="139">
        <v>10000</v>
      </c>
      <c r="R127" s="138">
        <f t="shared" si="11"/>
        <v>0</v>
      </c>
      <c r="S127" s="99"/>
      <c r="T127" s="100"/>
    </row>
    <row r="128" spans="1:20" ht="24.6" customHeight="1">
      <c r="A128" s="113" t="s">
        <v>287</v>
      </c>
      <c r="B128" s="111"/>
      <c r="C128" s="114" t="s">
        <v>229</v>
      </c>
      <c r="D128" s="163"/>
      <c r="E128" s="132"/>
      <c r="F128" s="129"/>
      <c r="G128" s="98"/>
      <c r="H128" s="161"/>
      <c r="I128" s="139">
        <v>100</v>
      </c>
      <c r="J128" s="126">
        <f t="shared" si="13"/>
        <v>0</v>
      </c>
      <c r="K128" s="103">
        <v>100</v>
      </c>
      <c r="L128" s="95">
        <f t="shared" si="8"/>
        <v>0</v>
      </c>
      <c r="M128" s="139">
        <v>100</v>
      </c>
      <c r="N128" s="138">
        <f t="shared" si="9"/>
        <v>0</v>
      </c>
      <c r="O128" s="103">
        <v>100</v>
      </c>
      <c r="P128" s="97">
        <f t="shared" si="10"/>
        <v>0</v>
      </c>
      <c r="Q128" s="139">
        <v>100</v>
      </c>
      <c r="R128" s="138">
        <f t="shared" si="11"/>
        <v>0</v>
      </c>
      <c r="S128" s="99"/>
      <c r="T128" s="100"/>
    </row>
    <row r="129" spans="1:20" ht="24.6" customHeight="1">
      <c r="A129" s="115" t="s">
        <v>285</v>
      </c>
      <c r="B129" s="111" t="s">
        <v>230</v>
      </c>
      <c r="C129" s="114" t="s">
        <v>146</v>
      </c>
      <c r="D129" s="163"/>
      <c r="E129" s="132"/>
      <c r="F129" s="129"/>
      <c r="G129" s="98"/>
      <c r="H129" s="161"/>
      <c r="I129" s="139">
        <v>100000</v>
      </c>
      <c r="J129" s="126">
        <f t="shared" si="13"/>
        <v>0</v>
      </c>
      <c r="K129" s="103">
        <v>100000</v>
      </c>
      <c r="L129" s="95">
        <f t="shared" si="8"/>
        <v>0</v>
      </c>
      <c r="M129" s="139">
        <v>100000</v>
      </c>
      <c r="N129" s="138">
        <f t="shared" si="9"/>
        <v>0</v>
      </c>
      <c r="O129" s="103">
        <v>100000</v>
      </c>
      <c r="P129" s="97">
        <f t="shared" si="10"/>
        <v>0</v>
      </c>
      <c r="Q129" s="139">
        <v>100000</v>
      </c>
      <c r="R129" s="138">
        <f t="shared" si="11"/>
        <v>0</v>
      </c>
      <c r="S129" s="99"/>
      <c r="T129" s="100"/>
    </row>
    <row r="130" spans="1:20" ht="24.6" customHeight="1">
      <c r="A130" s="115" t="s">
        <v>287</v>
      </c>
      <c r="B130" s="111" t="s">
        <v>218</v>
      </c>
      <c r="C130" s="114" t="s">
        <v>219</v>
      </c>
      <c r="D130" s="163"/>
      <c r="E130" s="132"/>
      <c r="F130" s="129"/>
      <c r="G130" s="98"/>
      <c r="H130" s="161"/>
      <c r="I130" s="139">
        <v>5000</v>
      </c>
      <c r="J130" s="126">
        <f t="shared" si="13"/>
        <v>0</v>
      </c>
      <c r="K130" s="103">
        <v>5000</v>
      </c>
      <c r="L130" s="95">
        <f t="shared" si="8"/>
        <v>0</v>
      </c>
      <c r="M130" s="139">
        <v>5000</v>
      </c>
      <c r="N130" s="138">
        <f t="shared" si="9"/>
        <v>0</v>
      </c>
      <c r="O130" s="103">
        <v>5000</v>
      </c>
      <c r="P130" s="97">
        <f t="shared" si="10"/>
        <v>0</v>
      </c>
      <c r="Q130" s="139">
        <v>5000</v>
      </c>
      <c r="R130" s="138">
        <f t="shared" si="11"/>
        <v>0</v>
      </c>
      <c r="S130" s="99"/>
      <c r="T130" s="100"/>
    </row>
    <row r="131" spans="1:20" ht="24.6" customHeight="1">
      <c r="A131" s="115" t="s">
        <v>287</v>
      </c>
      <c r="B131" s="111" t="s">
        <v>220</v>
      </c>
      <c r="C131" s="114" t="s">
        <v>221</v>
      </c>
      <c r="D131" s="163"/>
      <c r="E131" s="132"/>
      <c r="F131" s="129"/>
      <c r="G131" s="98"/>
      <c r="H131" s="161"/>
      <c r="I131" s="139">
        <v>12000</v>
      </c>
      <c r="J131" s="126">
        <f t="shared" si="13"/>
        <v>0</v>
      </c>
      <c r="K131" s="103">
        <v>12000</v>
      </c>
      <c r="L131" s="95">
        <f t="shared" si="8"/>
        <v>0</v>
      </c>
      <c r="M131" s="139">
        <v>12000</v>
      </c>
      <c r="N131" s="138">
        <f t="shared" si="9"/>
        <v>0</v>
      </c>
      <c r="O131" s="103">
        <v>12000</v>
      </c>
      <c r="P131" s="97">
        <f t="shared" si="10"/>
        <v>0</v>
      </c>
      <c r="Q131" s="139">
        <v>12000</v>
      </c>
      <c r="R131" s="138">
        <f t="shared" si="11"/>
        <v>0</v>
      </c>
      <c r="S131" s="99"/>
      <c r="T131" s="100"/>
    </row>
    <row r="132" spans="1:20" ht="24.6" customHeight="1">
      <c r="A132" s="115" t="s">
        <v>287</v>
      </c>
      <c r="B132" s="111" t="s">
        <v>222</v>
      </c>
      <c r="C132" s="114" t="s">
        <v>223</v>
      </c>
      <c r="D132" s="163"/>
      <c r="E132" s="132"/>
      <c r="F132" s="129"/>
      <c r="G132" s="98"/>
      <c r="H132" s="161"/>
      <c r="I132" s="139">
        <v>12000</v>
      </c>
      <c r="J132" s="126">
        <f t="shared" si="13"/>
        <v>0</v>
      </c>
      <c r="K132" s="103">
        <v>12000</v>
      </c>
      <c r="L132" s="95">
        <f t="shared" si="8"/>
        <v>0</v>
      </c>
      <c r="M132" s="139">
        <v>12000</v>
      </c>
      <c r="N132" s="138">
        <f t="shared" si="9"/>
        <v>0</v>
      </c>
      <c r="O132" s="103">
        <v>12000</v>
      </c>
      <c r="P132" s="97">
        <f t="shared" si="10"/>
        <v>0</v>
      </c>
      <c r="Q132" s="139">
        <v>12000</v>
      </c>
      <c r="R132" s="138">
        <f t="shared" si="11"/>
        <v>0</v>
      </c>
      <c r="S132" s="99"/>
      <c r="T132" s="100"/>
    </row>
    <row r="133" spans="1:20" ht="24.6" customHeight="1">
      <c r="A133" s="115" t="s">
        <v>287</v>
      </c>
      <c r="B133" s="111"/>
      <c r="C133" s="114" t="s">
        <v>224</v>
      </c>
      <c r="D133" s="163"/>
      <c r="E133" s="132"/>
      <c r="F133" s="129"/>
      <c r="G133" s="98"/>
      <c r="H133" s="161"/>
      <c r="I133" s="139">
        <v>5000</v>
      </c>
      <c r="J133" s="126">
        <f t="shared" ref="J133:J163" si="14">ROUNDDOWN(I133*H133,0)</f>
        <v>0</v>
      </c>
      <c r="K133" s="103">
        <v>5000</v>
      </c>
      <c r="L133" s="95">
        <f t="shared" ref="L133:L171" si="15">ROUNDDOWN(K133*H133,0)</f>
        <v>0</v>
      </c>
      <c r="M133" s="139">
        <v>5000</v>
      </c>
      <c r="N133" s="138">
        <f t="shared" ref="N133:N171" si="16">ROUNDDOWN(M133*H133,0)</f>
        <v>0</v>
      </c>
      <c r="O133" s="103">
        <v>5000</v>
      </c>
      <c r="P133" s="97">
        <f t="shared" ref="P133:P171" si="17">ROUNDDOWN(O133*H133,0)</f>
        <v>0</v>
      </c>
      <c r="Q133" s="139">
        <v>5000</v>
      </c>
      <c r="R133" s="138">
        <f t="shared" ref="R133:R171" si="18">ROUNDDOWN(Q133*H133,0)</f>
        <v>0</v>
      </c>
      <c r="S133" s="99"/>
      <c r="T133" s="100"/>
    </row>
    <row r="134" spans="1:20" ht="24.6" customHeight="1">
      <c r="A134" s="115" t="s">
        <v>287</v>
      </c>
      <c r="B134" s="111" t="s">
        <v>225</v>
      </c>
      <c r="C134" s="114" t="s">
        <v>142</v>
      </c>
      <c r="D134" s="163"/>
      <c r="E134" s="132"/>
      <c r="F134" s="129"/>
      <c r="G134" s="98"/>
      <c r="H134" s="161"/>
      <c r="I134" s="139">
        <v>4000</v>
      </c>
      <c r="J134" s="126">
        <f t="shared" si="14"/>
        <v>0</v>
      </c>
      <c r="K134" s="103">
        <v>4000</v>
      </c>
      <c r="L134" s="95">
        <f t="shared" si="15"/>
        <v>0</v>
      </c>
      <c r="M134" s="139">
        <v>4000</v>
      </c>
      <c r="N134" s="138">
        <f t="shared" si="16"/>
        <v>0</v>
      </c>
      <c r="O134" s="103">
        <v>4000</v>
      </c>
      <c r="P134" s="97">
        <f t="shared" si="17"/>
        <v>0</v>
      </c>
      <c r="Q134" s="139">
        <v>4000</v>
      </c>
      <c r="R134" s="138">
        <f t="shared" si="18"/>
        <v>0</v>
      </c>
      <c r="S134" s="99"/>
      <c r="T134" s="100"/>
    </row>
    <row r="135" spans="1:20" ht="24.6" customHeight="1">
      <c r="A135" s="115" t="s">
        <v>287</v>
      </c>
      <c r="B135" s="111" t="s">
        <v>226</v>
      </c>
      <c r="C135" s="114" t="s">
        <v>197</v>
      </c>
      <c r="D135" s="163"/>
      <c r="E135" s="132"/>
      <c r="F135" s="129"/>
      <c r="G135" s="98"/>
      <c r="H135" s="161"/>
      <c r="I135" s="139">
        <v>5000</v>
      </c>
      <c r="J135" s="126">
        <f t="shared" si="14"/>
        <v>0</v>
      </c>
      <c r="K135" s="103">
        <v>5000</v>
      </c>
      <c r="L135" s="95">
        <f t="shared" si="15"/>
        <v>0</v>
      </c>
      <c r="M135" s="139">
        <v>5000</v>
      </c>
      <c r="N135" s="138">
        <f t="shared" si="16"/>
        <v>0</v>
      </c>
      <c r="O135" s="103">
        <v>5000</v>
      </c>
      <c r="P135" s="97">
        <f t="shared" si="17"/>
        <v>0</v>
      </c>
      <c r="Q135" s="139">
        <v>5000</v>
      </c>
      <c r="R135" s="138">
        <f t="shared" si="18"/>
        <v>0</v>
      </c>
      <c r="S135" s="99"/>
      <c r="T135" s="100"/>
    </row>
    <row r="136" spans="1:20" ht="24.6" customHeight="1">
      <c r="A136" s="115" t="s">
        <v>285</v>
      </c>
      <c r="B136" s="111" t="s">
        <v>230</v>
      </c>
      <c r="C136" s="114" t="s">
        <v>146</v>
      </c>
      <c r="D136" s="163"/>
      <c r="E136" s="132"/>
      <c r="F136" s="129"/>
      <c r="G136" s="98"/>
      <c r="H136" s="161"/>
      <c r="I136" s="139">
        <v>4000</v>
      </c>
      <c r="J136" s="126">
        <f t="shared" si="14"/>
        <v>0</v>
      </c>
      <c r="K136" s="103">
        <v>4000</v>
      </c>
      <c r="L136" s="95">
        <f t="shared" si="15"/>
        <v>0</v>
      </c>
      <c r="M136" s="139">
        <v>4000</v>
      </c>
      <c r="N136" s="138">
        <f t="shared" si="16"/>
        <v>0</v>
      </c>
      <c r="O136" s="103">
        <v>4000</v>
      </c>
      <c r="P136" s="97">
        <f t="shared" si="17"/>
        <v>0</v>
      </c>
      <c r="Q136" s="139">
        <v>4000</v>
      </c>
      <c r="R136" s="138">
        <f t="shared" si="18"/>
        <v>0</v>
      </c>
      <c r="S136" s="99"/>
      <c r="T136" s="100"/>
    </row>
    <row r="137" spans="1:20" ht="24.6" customHeight="1">
      <c r="A137" s="115" t="s">
        <v>287</v>
      </c>
      <c r="B137" s="111" t="s">
        <v>231</v>
      </c>
      <c r="C137" s="114" t="s">
        <v>232</v>
      </c>
      <c r="D137" s="163"/>
      <c r="E137" s="132"/>
      <c r="F137" s="129"/>
      <c r="G137" s="98"/>
      <c r="H137" s="161"/>
      <c r="I137" s="139">
        <v>6000</v>
      </c>
      <c r="J137" s="126">
        <f t="shared" si="14"/>
        <v>0</v>
      </c>
      <c r="K137" s="103">
        <v>6000</v>
      </c>
      <c r="L137" s="95">
        <f t="shared" si="15"/>
        <v>0</v>
      </c>
      <c r="M137" s="139">
        <v>6000</v>
      </c>
      <c r="N137" s="138">
        <f t="shared" si="16"/>
        <v>0</v>
      </c>
      <c r="O137" s="103">
        <v>6000</v>
      </c>
      <c r="P137" s="97">
        <f t="shared" si="17"/>
        <v>0</v>
      </c>
      <c r="Q137" s="139">
        <v>6000</v>
      </c>
      <c r="R137" s="138">
        <f t="shared" si="18"/>
        <v>0</v>
      </c>
      <c r="S137" s="99"/>
      <c r="T137" s="100"/>
    </row>
    <row r="138" spans="1:20" ht="24.6" customHeight="1">
      <c r="A138" s="115" t="s">
        <v>287</v>
      </c>
      <c r="B138" s="111" t="s">
        <v>233</v>
      </c>
      <c r="C138" s="114" t="s">
        <v>223</v>
      </c>
      <c r="D138" s="163"/>
      <c r="E138" s="132"/>
      <c r="F138" s="129"/>
      <c r="G138" s="98"/>
      <c r="H138" s="161"/>
      <c r="I138" s="139">
        <v>15000</v>
      </c>
      <c r="J138" s="126">
        <f t="shared" si="14"/>
        <v>0</v>
      </c>
      <c r="K138" s="103">
        <v>15000</v>
      </c>
      <c r="L138" s="95">
        <f t="shared" si="15"/>
        <v>0</v>
      </c>
      <c r="M138" s="139">
        <v>15000</v>
      </c>
      <c r="N138" s="138">
        <f t="shared" si="16"/>
        <v>0</v>
      </c>
      <c r="O138" s="103">
        <v>15000</v>
      </c>
      <c r="P138" s="97">
        <f t="shared" si="17"/>
        <v>0</v>
      </c>
      <c r="Q138" s="139">
        <v>15000</v>
      </c>
      <c r="R138" s="138">
        <f t="shared" si="18"/>
        <v>0</v>
      </c>
      <c r="S138" s="99"/>
      <c r="T138" s="100"/>
    </row>
    <row r="139" spans="1:20" ht="24.6" customHeight="1">
      <c r="A139" s="115" t="s">
        <v>287</v>
      </c>
      <c r="B139" s="111" t="s">
        <v>234</v>
      </c>
      <c r="C139" s="114" t="s">
        <v>142</v>
      </c>
      <c r="D139" s="163"/>
      <c r="E139" s="132"/>
      <c r="F139" s="129"/>
      <c r="G139" s="98"/>
      <c r="H139" s="161"/>
      <c r="I139" s="139">
        <v>4000</v>
      </c>
      <c r="J139" s="126">
        <f t="shared" si="14"/>
        <v>0</v>
      </c>
      <c r="K139" s="103">
        <v>4000</v>
      </c>
      <c r="L139" s="95">
        <f t="shared" si="15"/>
        <v>0</v>
      </c>
      <c r="M139" s="139">
        <v>4000</v>
      </c>
      <c r="N139" s="138">
        <f t="shared" si="16"/>
        <v>0</v>
      </c>
      <c r="O139" s="103">
        <v>4000</v>
      </c>
      <c r="P139" s="97">
        <f t="shared" si="17"/>
        <v>0</v>
      </c>
      <c r="Q139" s="139">
        <v>4000</v>
      </c>
      <c r="R139" s="138">
        <f t="shared" si="18"/>
        <v>0</v>
      </c>
      <c r="S139" s="99"/>
      <c r="T139" s="100"/>
    </row>
    <row r="140" spans="1:20" ht="24.6" customHeight="1">
      <c r="A140" s="115" t="s">
        <v>287</v>
      </c>
      <c r="B140" s="111" t="s">
        <v>235</v>
      </c>
      <c r="C140" s="114" t="s">
        <v>197</v>
      </c>
      <c r="D140" s="163"/>
      <c r="E140" s="132"/>
      <c r="F140" s="129"/>
      <c r="G140" s="98"/>
      <c r="H140" s="161"/>
      <c r="I140" s="139">
        <v>6000</v>
      </c>
      <c r="J140" s="126">
        <f t="shared" si="14"/>
        <v>0</v>
      </c>
      <c r="K140" s="103">
        <v>6000</v>
      </c>
      <c r="L140" s="95">
        <f t="shared" si="15"/>
        <v>0</v>
      </c>
      <c r="M140" s="139">
        <v>6000</v>
      </c>
      <c r="N140" s="138">
        <f t="shared" si="16"/>
        <v>0</v>
      </c>
      <c r="O140" s="103">
        <v>6000</v>
      </c>
      <c r="P140" s="97">
        <f t="shared" si="17"/>
        <v>0</v>
      </c>
      <c r="Q140" s="139">
        <v>6000</v>
      </c>
      <c r="R140" s="138">
        <f t="shared" si="18"/>
        <v>0</v>
      </c>
      <c r="S140" s="99"/>
      <c r="T140" s="100"/>
    </row>
    <row r="141" spans="1:20" ht="24.6" customHeight="1">
      <c r="A141" s="115" t="s">
        <v>285</v>
      </c>
      <c r="B141" s="111" t="s">
        <v>236</v>
      </c>
      <c r="C141" s="114" t="s">
        <v>146</v>
      </c>
      <c r="D141" s="163"/>
      <c r="E141" s="132"/>
      <c r="F141" s="129"/>
      <c r="G141" s="98"/>
      <c r="H141" s="161"/>
      <c r="I141" s="139">
        <v>4000</v>
      </c>
      <c r="J141" s="126">
        <f t="shared" si="14"/>
        <v>0</v>
      </c>
      <c r="K141" s="103">
        <v>4000</v>
      </c>
      <c r="L141" s="95">
        <f t="shared" si="15"/>
        <v>0</v>
      </c>
      <c r="M141" s="139">
        <v>4000</v>
      </c>
      <c r="N141" s="138">
        <f t="shared" si="16"/>
        <v>0</v>
      </c>
      <c r="O141" s="103">
        <v>4000</v>
      </c>
      <c r="P141" s="97">
        <f t="shared" si="17"/>
        <v>0</v>
      </c>
      <c r="Q141" s="139">
        <v>4000</v>
      </c>
      <c r="R141" s="138">
        <f t="shared" si="18"/>
        <v>0</v>
      </c>
      <c r="S141" s="99"/>
      <c r="T141" s="100"/>
    </row>
    <row r="142" spans="1:20" ht="24.6" customHeight="1">
      <c r="A142" s="115" t="s">
        <v>287</v>
      </c>
      <c r="B142" s="111" t="s">
        <v>231</v>
      </c>
      <c r="C142" s="114" t="s">
        <v>232</v>
      </c>
      <c r="D142" s="163"/>
      <c r="E142" s="132"/>
      <c r="F142" s="129"/>
      <c r="G142" s="98"/>
      <c r="H142" s="161"/>
      <c r="I142" s="139">
        <v>3000</v>
      </c>
      <c r="J142" s="126">
        <f t="shared" si="14"/>
        <v>0</v>
      </c>
      <c r="K142" s="103">
        <v>3000</v>
      </c>
      <c r="L142" s="95">
        <f t="shared" si="15"/>
        <v>0</v>
      </c>
      <c r="M142" s="139">
        <v>3000</v>
      </c>
      <c r="N142" s="138">
        <f t="shared" si="16"/>
        <v>0</v>
      </c>
      <c r="O142" s="103">
        <v>3000</v>
      </c>
      <c r="P142" s="97">
        <f t="shared" si="17"/>
        <v>0</v>
      </c>
      <c r="Q142" s="139">
        <v>3000</v>
      </c>
      <c r="R142" s="138">
        <f t="shared" si="18"/>
        <v>0</v>
      </c>
      <c r="S142" s="99"/>
      <c r="T142" s="100"/>
    </row>
    <row r="143" spans="1:20" ht="24.6" customHeight="1">
      <c r="A143" s="115" t="s">
        <v>287</v>
      </c>
      <c r="B143" s="111" t="s">
        <v>233</v>
      </c>
      <c r="C143" s="114" t="s">
        <v>223</v>
      </c>
      <c r="D143" s="163"/>
      <c r="E143" s="132"/>
      <c r="F143" s="129"/>
      <c r="G143" s="98"/>
      <c r="H143" s="161"/>
      <c r="I143" s="139">
        <v>8000</v>
      </c>
      <c r="J143" s="126">
        <f t="shared" si="14"/>
        <v>0</v>
      </c>
      <c r="K143" s="103">
        <v>8000</v>
      </c>
      <c r="L143" s="95">
        <f t="shared" si="15"/>
        <v>0</v>
      </c>
      <c r="M143" s="139">
        <v>8000</v>
      </c>
      <c r="N143" s="138">
        <f t="shared" si="16"/>
        <v>0</v>
      </c>
      <c r="O143" s="103">
        <v>8000</v>
      </c>
      <c r="P143" s="97">
        <f t="shared" si="17"/>
        <v>0</v>
      </c>
      <c r="Q143" s="139">
        <v>8000</v>
      </c>
      <c r="R143" s="138">
        <f t="shared" si="18"/>
        <v>0</v>
      </c>
      <c r="S143" s="99"/>
      <c r="T143" s="100"/>
    </row>
    <row r="144" spans="1:20" ht="24.6" customHeight="1">
      <c r="A144" s="115" t="s">
        <v>287</v>
      </c>
      <c r="B144" s="111" t="s">
        <v>234</v>
      </c>
      <c r="C144" s="114" t="s">
        <v>142</v>
      </c>
      <c r="D144" s="163"/>
      <c r="E144" s="132"/>
      <c r="F144" s="129"/>
      <c r="G144" s="98"/>
      <c r="H144" s="161"/>
      <c r="I144" s="139">
        <v>3000</v>
      </c>
      <c r="J144" s="126">
        <f t="shared" si="14"/>
        <v>0</v>
      </c>
      <c r="K144" s="103">
        <v>3000</v>
      </c>
      <c r="L144" s="95">
        <f t="shared" si="15"/>
        <v>0</v>
      </c>
      <c r="M144" s="139">
        <v>3000</v>
      </c>
      <c r="N144" s="138">
        <f t="shared" si="16"/>
        <v>0</v>
      </c>
      <c r="O144" s="103">
        <v>3000</v>
      </c>
      <c r="P144" s="97">
        <f t="shared" si="17"/>
        <v>0</v>
      </c>
      <c r="Q144" s="139">
        <v>3000</v>
      </c>
      <c r="R144" s="138">
        <f t="shared" si="18"/>
        <v>0</v>
      </c>
      <c r="S144" s="99"/>
      <c r="T144" s="100"/>
    </row>
    <row r="145" spans="1:20" ht="24.6" customHeight="1">
      <c r="A145" s="115" t="s">
        <v>287</v>
      </c>
      <c r="B145" s="111" t="s">
        <v>235</v>
      </c>
      <c r="C145" s="114" t="s">
        <v>237</v>
      </c>
      <c r="D145" s="163"/>
      <c r="E145" s="132"/>
      <c r="F145" s="129"/>
      <c r="G145" s="98"/>
      <c r="H145" s="161"/>
      <c r="I145" s="139">
        <v>3000</v>
      </c>
      <c r="J145" s="126">
        <f t="shared" si="14"/>
        <v>0</v>
      </c>
      <c r="K145" s="103">
        <v>3000</v>
      </c>
      <c r="L145" s="95">
        <f t="shared" si="15"/>
        <v>0</v>
      </c>
      <c r="M145" s="139">
        <v>3000</v>
      </c>
      <c r="N145" s="138">
        <f t="shared" si="16"/>
        <v>0</v>
      </c>
      <c r="O145" s="103">
        <v>3000</v>
      </c>
      <c r="P145" s="97">
        <f t="shared" si="17"/>
        <v>0</v>
      </c>
      <c r="Q145" s="139">
        <v>3000</v>
      </c>
      <c r="R145" s="138">
        <f t="shared" si="18"/>
        <v>0</v>
      </c>
      <c r="S145" s="99"/>
      <c r="T145" s="100"/>
    </row>
    <row r="146" spans="1:20" ht="24.6" customHeight="1">
      <c r="A146" s="115" t="s">
        <v>285</v>
      </c>
      <c r="B146" s="111" t="s">
        <v>236</v>
      </c>
      <c r="C146" s="114" t="s">
        <v>146</v>
      </c>
      <c r="D146" s="163"/>
      <c r="E146" s="132"/>
      <c r="F146" s="129"/>
      <c r="G146" s="98"/>
      <c r="H146" s="161"/>
      <c r="I146" s="139">
        <v>3000</v>
      </c>
      <c r="J146" s="126">
        <f t="shared" si="14"/>
        <v>0</v>
      </c>
      <c r="K146" s="103">
        <v>3000</v>
      </c>
      <c r="L146" s="95">
        <f t="shared" si="15"/>
        <v>0</v>
      </c>
      <c r="M146" s="139">
        <v>3000</v>
      </c>
      <c r="N146" s="138">
        <f t="shared" si="16"/>
        <v>0</v>
      </c>
      <c r="O146" s="103">
        <v>3000</v>
      </c>
      <c r="P146" s="97">
        <f t="shared" si="17"/>
        <v>0</v>
      </c>
      <c r="Q146" s="139">
        <v>3000</v>
      </c>
      <c r="R146" s="138">
        <f t="shared" si="18"/>
        <v>0</v>
      </c>
      <c r="S146" s="99"/>
      <c r="T146" s="100"/>
    </row>
    <row r="147" spans="1:20" ht="24.6" customHeight="1">
      <c r="A147" s="115" t="s">
        <v>285</v>
      </c>
      <c r="B147" s="111" t="s">
        <v>238</v>
      </c>
      <c r="C147" s="114" t="s">
        <v>239</v>
      </c>
      <c r="D147" s="158"/>
      <c r="E147" s="133">
        <v>28000</v>
      </c>
      <c r="F147" s="126">
        <f t="shared" ref="F147:F169" si="19">ROUNDDOWN(E147*D147,0)</f>
        <v>0</v>
      </c>
      <c r="G147" s="93"/>
      <c r="H147" s="161"/>
      <c r="I147" s="128"/>
      <c r="J147" s="129"/>
      <c r="K147" s="103">
        <v>28000</v>
      </c>
      <c r="L147" s="95">
        <f t="shared" si="15"/>
        <v>0</v>
      </c>
      <c r="M147" s="139">
        <v>28000</v>
      </c>
      <c r="N147" s="138">
        <f t="shared" si="16"/>
        <v>0</v>
      </c>
      <c r="O147" s="103">
        <v>28000</v>
      </c>
      <c r="P147" s="97">
        <f t="shared" si="17"/>
        <v>0</v>
      </c>
      <c r="Q147" s="139">
        <v>28000</v>
      </c>
      <c r="R147" s="138">
        <f t="shared" si="18"/>
        <v>0</v>
      </c>
      <c r="S147" s="103">
        <v>28000</v>
      </c>
      <c r="T147" s="97">
        <f>ROUNDDOWN(S147*H147,0)</f>
        <v>0</v>
      </c>
    </row>
    <row r="148" spans="1:20" ht="24.6" customHeight="1">
      <c r="A148" s="115" t="s">
        <v>285</v>
      </c>
      <c r="B148" s="111" t="s">
        <v>240</v>
      </c>
      <c r="C148" s="114" t="s">
        <v>4</v>
      </c>
      <c r="D148" s="158"/>
      <c r="E148" s="133">
        <v>15600</v>
      </c>
      <c r="F148" s="126">
        <f t="shared" si="19"/>
        <v>0</v>
      </c>
      <c r="G148" s="93"/>
      <c r="H148" s="161"/>
      <c r="I148" s="133">
        <v>3900</v>
      </c>
      <c r="J148" s="126">
        <f t="shared" si="14"/>
        <v>0</v>
      </c>
      <c r="K148" s="103">
        <v>19500</v>
      </c>
      <c r="L148" s="95">
        <f t="shared" si="15"/>
        <v>0</v>
      </c>
      <c r="M148" s="139">
        <v>19500</v>
      </c>
      <c r="N148" s="138">
        <f t="shared" si="16"/>
        <v>0</v>
      </c>
      <c r="O148" s="103">
        <v>19500</v>
      </c>
      <c r="P148" s="97">
        <f t="shared" si="17"/>
        <v>0</v>
      </c>
      <c r="Q148" s="139">
        <v>19500</v>
      </c>
      <c r="R148" s="138">
        <f t="shared" si="18"/>
        <v>0</v>
      </c>
      <c r="S148" s="103">
        <v>15600</v>
      </c>
      <c r="T148" s="97">
        <f t="shared" ref="T148:T169" si="20">ROUNDDOWN(S148*H148,0)</f>
        <v>0</v>
      </c>
    </row>
    <row r="149" spans="1:20" ht="24.6" customHeight="1">
      <c r="A149" s="115" t="s">
        <v>285</v>
      </c>
      <c r="B149" s="111" t="s">
        <v>241</v>
      </c>
      <c r="C149" s="114" t="s">
        <v>242</v>
      </c>
      <c r="D149" s="158"/>
      <c r="E149" s="133">
        <v>7200</v>
      </c>
      <c r="F149" s="126">
        <f t="shared" si="19"/>
        <v>0</v>
      </c>
      <c r="G149" s="93"/>
      <c r="H149" s="161"/>
      <c r="I149" s="133">
        <v>1800</v>
      </c>
      <c r="J149" s="126">
        <f t="shared" si="14"/>
        <v>0</v>
      </c>
      <c r="K149" s="103">
        <v>9000</v>
      </c>
      <c r="L149" s="95">
        <f t="shared" si="15"/>
        <v>0</v>
      </c>
      <c r="M149" s="139">
        <v>9000</v>
      </c>
      <c r="N149" s="138">
        <f t="shared" si="16"/>
        <v>0</v>
      </c>
      <c r="O149" s="103">
        <v>9000</v>
      </c>
      <c r="P149" s="97">
        <f t="shared" si="17"/>
        <v>0</v>
      </c>
      <c r="Q149" s="139">
        <v>9000</v>
      </c>
      <c r="R149" s="138">
        <f t="shared" si="18"/>
        <v>0</v>
      </c>
      <c r="S149" s="103">
        <v>7200</v>
      </c>
      <c r="T149" s="97">
        <f t="shared" si="20"/>
        <v>0</v>
      </c>
    </row>
    <row r="150" spans="1:20" ht="24.6" customHeight="1">
      <c r="A150" s="115" t="s">
        <v>285</v>
      </c>
      <c r="B150" s="111" t="s">
        <v>243</v>
      </c>
      <c r="C150" s="114" t="s">
        <v>244</v>
      </c>
      <c r="D150" s="158"/>
      <c r="E150" s="133">
        <v>600</v>
      </c>
      <c r="F150" s="126">
        <f t="shared" si="19"/>
        <v>0</v>
      </c>
      <c r="G150" s="93"/>
      <c r="H150" s="161"/>
      <c r="I150" s="133">
        <v>150</v>
      </c>
      <c r="J150" s="126">
        <f t="shared" si="14"/>
        <v>0</v>
      </c>
      <c r="K150" s="103">
        <v>750</v>
      </c>
      <c r="L150" s="95">
        <f t="shared" si="15"/>
        <v>0</v>
      </c>
      <c r="M150" s="139">
        <v>750</v>
      </c>
      <c r="N150" s="138">
        <f t="shared" si="16"/>
        <v>0</v>
      </c>
      <c r="O150" s="103">
        <v>750</v>
      </c>
      <c r="P150" s="97">
        <f t="shared" si="17"/>
        <v>0</v>
      </c>
      <c r="Q150" s="139">
        <v>750</v>
      </c>
      <c r="R150" s="138">
        <f t="shared" si="18"/>
        <v>0</v>
      </c>
      <c r="S150" s="103">
        <v>600</v>
      </c>
      <c r="T150" s="97">
        <f t="shared" si="20"/>
        <v>0</v>
      </c>
    </row>
    <row r="151" spans="1:20" ht="24.6" customHeight="1">
      <c r="A151" s="115" t="s">
        <v>285</v>
      </c>
      <c r="B151" s="111" t="s">
        <v>245</v>
      </c>
      <c r="C151" s="114" t="s">
        <v>246</v>
      </c>
      <c r="D151" s="158"/>
      <c r="E151" s="133">
        <v>6000</v>
      </c>
      <c r="F151" s="126">
        <f t="shared" si="19"/>
        <v>0</v>
      </c>
      <c r="G151" s="93"/>
      <c r="H151" s="161"/>
      <c r="I151" s="133">
        <v>1500</v>
      </c>
      <c r="J151" s="126">
        <f t="shared" si="14"/>
        <v>0</v>
      </c>
      <c r="K151" s="103">
        <v>7500</v>
      </c>
      <c r="L151" s="95">
        <f t="shared" si="15"/>
        <v>0</v>
      </c>
      <c r="M151" s="139">
        <v>7500</v>
      </c>
      <c r="N151" s="138">
        <f t="shared" si="16"/>
        <v>0</v>
      </c>
      <c r="O151" s="103">
        <v>7500</v>
      </c>
      <c r="P151" s="97">
        <f t="shared" si="17"/>
        <v>0</v>
      </c>
      <c r="Q151" s="139">
        <v>7500</v>
      </c>
      <c r="R151" s="138">
        <f t="shared" si="18"/>
        <v>0</v>
      </c>
      <c r="S151" s="103">
        <v>6000</v>
      </c>
      <c r="T151" s="97">
        <f t="shared" si="20"/>
        <v>0</v>
      </c>
    </row>
    <row r="152" spans="1:20" ht="24.6" customHeight="1">
      <c r="A152" s="115" t="s">
        <v>285</v>
      </c>
      <c r="B152" s="111" t="s">
        <v>247</v>
      </c>
      <c r="C152" s="114" t="s">
        <v>217</v>
      </c>
      <c r="D152" s="158"/>
      <c r="E152" s="133">
        <v>9600</v>
      </c>
      <c r="F152" s="126">
        <f t="shared" si="19"/>
        <v>0</v>
      </c>
      <c r="G152" s="93"/>
      <c r="H152" s="161"/>
      <c r="I152" s="133">
        <v>2400</v>
      </c>
      <c r="J152" s="126">
        <f t="shared" si="14"/>
        <v>0</v>
      </c>
      <c r="K152" s="103">
        <v>12000</v>
      </c>
      <c r="L152" s="95">
        <f t="shared" si="15"/>
        <v>0</v>
      </c>
      <c r="M152" s="139">
        <v>12000</v>
      </c>
      <c r="N152" s="138">
        <f t="shared" si="16"/>
        <v>0</v>
      </c>
      <c r="O152" s="103">
        <v>12000</v>
      </c>
      <c r="P152" s="97">
        <f t="shared" si="17"/>
        <v>0</v>
      </c>
      <c r="Q152" s="139">
        <v>12000</v>
      </c>
      <c r="R152" s="138">
        <f t="shared" si="18"/>
        <v>0</v>
      </c>
      <c r="S152" s="103">
        <v>9600</v>
      </c>
      <c r="T152" s="97">
        <f t="shared" si="20"/>
        <v>0</v>
      </c>
    </row>
    <row r="153" spans="1:20" ht="24.6" customHeight="1">
      <c r="A153" s="115" t="s">
        <v>285</v>
      </c>
      <c r="B153" s="111" t="s">
        <v>248</v>
      </c>
      <c r="C153" s="114" t="s">
        <v>249</v>
      </c>
      <c r="D153" s="158"/>
      <c r="E153" s="133">
        <v>1300</v>
      </c>
      <c r="F153" s="126">
        <f t="shared" si="19"/>
        <v>0</v>
      </c>
      <c r="G153" s="93"/>
      <c r="H153" s="161"/>
      <c r="I153" s="133">
        <v>440</v>
      </c>
      <c r="J153" s="126">
        <f t="shared" si="14"/>
        <v>0</v>
      </c>
      <c r="K153" s="103">
        <v>1740</v>
      </c>
      <c r="L153" s="95">
        <f t="shared" si="15"/>
        <v>0</v>
      </c>
      <c r="M153" s="139">
        <v>1740</v>
      </c>
      <c r="N153" s="138">
        <f t="shared" si="16"/>
        <v>0</v>
      </c>
      <c r="O153" s="103">
        <v>1740</v>
      </c>
      <c r="P153" s="97">
        <f t="shared" si="17"/>
        <v>0</v>
      </c>
      <c r="Q153" s="139">
        <v>1740</v>
      </c>
      <c r="R153" s="138">
        <f t="shared" si="18"/>
        <v>0</v>
      </c>
      <c r="S153" s="103">
        <v>1300</v>
      </c>
      <c r="T153" s="97">
        <f t="shared" si="20"/>
        <v>0</v>
      </c>
    </row>
    <row r="154" spans="1:20" ht="24.6" customHeight="1">
      <c r="A154" s="115" t="s">
        <v>285</v>
      </c>
      <c r="B154" s="111" t="s">
        <v>250</v>
      </c>
      <c r="C154" s="114" t="s">
        <v>251</v>
      </c>
      <c r="D154" s="158"/>
      <c r="E154" s="133">
        <v>16000</v>
      </c>
      <c r="F154" s="126">
        <f t="shared" si="19"/>
        <v>0</v>
      </c>
      <c r="G154" s="93"/>
      <c r="H154" s="161"/>
      <c r="I154" s="133">
        <v>5400</v>
      </c>
      <c r="J154" s="126">
        <f t="shared" si="14"/>
        <v>0</v>
      </c>
      <c r="K154" s="103">
        <v>21400</v>
      </c>
      <c r="L154" s="95">
        <f t="shared" si="15"/>
        <v>0</v>
      </c>
      <c r="M154" s="139">
        <v>21400</v>
      </c>
      <c r="N154" s="138">
        <f t="shared" si="16"/>
        <v>0</v>
      </c>
      <c r="O154" s="103">
        <v>21400</v>
      </c>
      <c r="P154" s="97">
        <f t="shared" si="17"/>
        <v>0</v>
      </c>
      <c r="Q154" s="139">
        <v>21400</v>
      </c>
      <c r="R154" s="138">
        <f t="shared" si="18"/>
        <v>0</v>
      </c>
      <c r="S154" s="103">
        <v>16000</v>
      </c>
      <c r="T154" s="97">
        <f t="shared" si="20"/>
        <v>0</v>
      </c>
    </row>
    <row r="155" spans="1:20" ht="24.6" customHeight="1">
      <c r="A155" s="115" t="s">
        <v>285</v>
      </c>
      <c r="B155" s="111"/>
      <c r="C155" s="114" t="s">
        <v>252</v>
      </c>
      <c r="D155" s="158"/>
      <c r="E155" s="133">
        <v>16000</v>
      </c>
      <c r="F155" s="126">
        <f t="shared" si="19"/>
        <v>0</v>
      </c>
      <c r="G155" s="93"/>
      <c r="H155" s="161"/>
      <c r="I155" s="133">
        <v>5400</v>
      </c>
      <c r="J155" s="126">
        <f t="shared" si="14"/>
        <v>0</v>
      </c>
      <c r="K155" s="103">
        <v>21400</v>
      </c>
      <c r="L155" s="95">
        <f t="shared" si="15"/>
        <v>0</v>
      </c>
      <c r="M155" s="139">
        <v>21400</v>
      </c>
      <c r="N155" s="138">
        <f t="shared" si="16"/>
        <v>0</v>
      </c>
      <c r="O155" s="103">
        <v>21400</v>
      </c>
      <c r="P155" s="97">
        <f t="shared" si="17"/>
        <v>0</v>
      </c>
      <c r="Q155" s="139">
        <v>21400</v>
      </c>
      <c r="R155" s="138">
        <f t="shared" si="18"/>
        <v>0</v>
      </c>
      <c r="S155" s="103">
        <v>16000</v>
      </c>
      <c r="T155" s="97">
        <f t="shared" si="20"/>
        <v>0</v>
      </c>
    </row>
    <row r="156" spans="1:20" ht="24.6" customHeight="1">
      <c r="A156" s="115" t="s">
        <v>285</v>
      </c>
      <c r="B156" s="111"/>
      <c r="C156" s="114" t="s">
        <v>253</v>
      </c>
      <c r="D156" s="158"/>
      <c r="E156" s="133">
        <v>80000</v>
      </c>
      <c r="F156" s="126">
        <f t="shared" si="19"/>
        <v>0</v>
      </c>
      <c r="G156" s="93"/>
      <c r="H156" s="161"/>
      <c r="I156" s="133">
        <v>27000</v>
      </c>
      <c r="J156" s="126">
        <f t="shared" si="14"/>
        <v>0</v>
      </c>
      <c r="K156" s="103">
        <v>107000</v>
      </c>
      <c r="L156" s="95">
        <f t="shared" si="15"/>
        <v>0</v>
      </c>
      <c r="M156" s="139">
        <v>107000</v>
      </c>
      <c r="N156" s="138">
        <f t="shared" si="16"/>
        <v>0</v>
      </c>
      <c r="O156" s="103">
        <v>107000</v>
      </c>
      <c r="P156" s="97">
        <f t="shared" si="17"/>
        <v>0</v>
      </c>
      <c r="Q156" s="139">
        <v>107000</v>
      </c>
      <c r="R156" s="138">
        <f t="shared" si="18"/>
        <v>0</v>
      </c>
      <c r="S156" s="103">
        <v>80000</v>
      </c>
      <c r="T156" s="97">
        <f t="shared" si="20"/>
        <v>0</v>
      </c>
    </row>
    <row r="157" spans="1:20" ht="24.6" customHeight="1">
      <c r="A157" s="115" t="s">
        <v>285</v>
      </c>
      <c r="B157" s="111" t="s">
        <v>254</v>
      </c>
      <c r="C157" s="114" t="s">
        <v>217</v>
      </c>
      <c r="D157" s="158"/>
      <c r="E157" s="133">
        <v>80000</v>
      </c>
      <c r="F157" s="126">
        <f t="shared" si="19"/>
        <v>0</v>
      </c>
      <c r="G157" s="93"/>
      <c r="H157" s="161"/>
      <c r="I157" s="133">
        <v>27000</v>
      </c>
      <c r="J157" s="126">
        <f t="shared" si="14"/>
        <v>0</v>
      </c>
      <c r="K157" s="103">
        <v>107000</v>
      </c>
      <c r="L157" s="95">
        <f t="shared" si="15"/>
        <v>0</v>
      </c>
      <c r="M157" s="139">
        <v>107000</v>
      </c>
      <c r="N157" s="138">
        <f t="shared" si="16"/>
        <v>0</v>
      </c>
      <c r="O157" s="103">
        <v>107000</v>
      </c>
      <c r="P157" s="97">
        <f t="shared" si="17"/>
        <v>0</v>
      </c>
      <c r="Q157" s="139">
        <v>107000</v>
      </c>
      <c r="R157" s="138">
        <f t="shared" si="18"/>
        <v>0</v>
      </c>
      <c r="S157" s="103">
        <v>80000</v>
      </c>
      <c r="T157" s="97">
        <f t="shared" si="20"/>
        <v>0</v>
      </c>
    </row>
    <row r="158" spans="1:20" ht="24.6" customHeight="1">
      <c r="A158" s="115" t="s">
        <v>285</v>
      </c>
      <c r="B158" s="111" t="s">
        <v>255</v>
      </c>
      <c r="C158" s="114" t="s">
        <v>256</v>
      </c>
      <c r="D158" s="158"/>
      <c r="E158" s="133">
        <v>100</v>
      </c>
      <c r="F158" s="126">
        <f t="shared" si="19"/>
        <v>0</v>
      </c>
      <c r="G158" s="93"/>
      <c r="H158" s="161"/>
      <c r="I158" s="133">
        <v>40</v>
      </c>
      <c r="J158" s="126">
        <f t="shared" si="14"/>
        <v>0</v>
      </c>
      <c r="K158" s="103">
        <v>140</v>
      </c>
      <c r="L158" s="95">
        <f t="shared" si="15"/>
        <v>0</v>
      </c>
      <c r="M158" s="139">
        <v>140</v>
      </c>
      <c r="N158" s="138">
        <f t="shared" si="16"/>
        <v>0</v>
      </c>
      <c r="O158" s="103">
        <v>140</v>
      </c>
      <c r="P158" s="97">
        <f t="shared" si="17"/>
        <v>0</v>
      </c>
      <c r="Q158" s="139">
        <v>140</v>
      </c>
      <c r="R158" s="138">
        <f t="shared" si="18"/>
        <v>0</v>
      </c>
      <c r="S158" s="103">
        <v>100</v>
      </c>
      <c r="T158" s="97">
        <f t="shared" si="20"/>
        <v>0</v>
      </c>
    </row>
    <row r="159" spans="1:20" ht="24.6" customHeight="1">
      <c r="A159" s="115" t="s">
        <v>285</v>
      </c>
      <c r="B159" s="111"/>
      <c r="C159" s="114" t="s">
        <v>217</v>
      </c>
      <c r="D159" s="158"/>
      <c r="E159" s="133">
        <v>100</v>
      </c>
      <c r="F159" s="126">
        <f t="shared" si="19"/>
        <v>0</v>
      </c>
      <c r="G159" s="93"/>
      <c r="H159" s="161"/>
      <c r="I159" s="133">
        <v>40</v>
      </c>
      <c r="J159" s="126">
        <f t="shared" si="14"/>
        <v>0</v>
      </c>
      <c r="K159" s="103">
        <v>140</v>
      </c>
      <c r="L159" s="95">
        <f t="shared" si="15"/>
        <v>0</v>
      </c>
      <c r="M159" s="139">
        <v>140</v>
      </c>
      <c r="N159" s="138">
        <f t="shared" si="16"/>
        <v>0</v>
      </c>
      <c r="O159" s="103">
        <v>140</v>
      </c>
      <c r="P159" s="97">
        <f t="shared" si="17"/>
        <v>0</v>
      </c>
      <c r="Q159" s="139">
        <v>140</v>
      </c>
      <c r="R159" s="138">
        <f t="shared" si="18"/>
        <v>0</v>
      </c>
      <c r="S159" s="103">
        <v>100</v>
      </c>
      <c r="T159" s="97">
        <f t="shared" si="20"/>
        <v>0</v>
      </c>
    </row>
    <row r="160" spans="1:20" ht="24.6" customHeight="1">
      <c r="A160" s="115" t="s">
        <v>285</v>
      </c>
      <c r="B160" s="111" t="s">
        <v>257</v>
      </c>
      <c r="C160" s="114" t="s">
        <v>258</v>
      </c>
      <c r="D160" s="158"/>
      <c r="E160" s="133">
        <v>1000</v>
      </c>
      <c r="F160" s="126">
        <f t="shared" si="19"/>
        <v>0</v>
      </c>
      <c r="G160" s="93"/>
      <c r="H160" s="161"/>
      <c r="I160" s="133">
        <v>400</v>
      </c>
      <c r="J160" s="126">
        <f t="shared" si="14"/>
        <v>0</v>
      </c>
      <c r="K160" s="103">
        <v>1400</v>
      </c>
      <c r="L160" s="95">
        <f t="shared" si="15"/>
        <v>0</v>
      </c>
      <c r="M160" s="139">
        <v>1400</v>
      </c>
      <c r="N160" s="138">
        <f t="shared" si="16"/>
        <v>0</v>
      </c>
      <c r="O160" s="103">
        <v>1400</v>
      </c>
      <c r="P160" s="97">
        <f t="shared" si="17"/>
        <v>0</v>
      </c>
      <c r="Q160" s="139">
        <v>1400</v>
      </c>
      <c r="R160" s="138">
        <f t="shared" si="18"/>
        <v>0</v>
      </c>
      <c r="S160" s="103">
        <v>1000</v>
      </c>
      <c r="T160" s="97">
        <f t="shared" si="20"/>
        <v>0</v>
      </c>
    </row>
    <row r="161" spans="1:20" ht="24.6" customHeight="1">
      <c r="A161" s="115" t="s">
        <v>285</v>
      </c>
      <c r="B161" s="111" t="s">
        <v>259</v>
      </c>
      <c r="C161" s="114" t="s">
        <v>260</v>
      </c>
      <c r="D161" s="158"/>
      <c r="E161" s="133">
        <v>500</v>
      </c>
      <c r="F161" s="126">
        <f t="shared" si="19"/>
        <v>0</v>
      </c>
      <c r="G161" s="93"/>
      <c r="H161" s="161"/>
      <c r="I161" s="133">
        <v>200</v>
      </c>
      <c r="J161" s="126">
        <f t="shared" si="14"/>
        <v>0</v>
      </c>
      <c r="K161" s="103">
        <v>700</v>
      </c>
      <c r="L161" s="95">
        <f t="shared" si="15"/>
        <v>0</v>
      </c>
      <c r="M161" s="139">
        <v>700</v>
      </c>
      <c r="N161" s="138">
        <f t="shared" si="16"/>
        <v>0</v>
      </c>
      <c r="O161" s="103">
        <v>700</v>
      </c>
      <c r="P161" s="97">
        <f t="shared" si="17"/>
        <v>0</v>
      </c>
      <c r="Q161" s="139">
        <v>700</v>
      </c>
      <c r="R161" s="138">
        <f t="shared" si="18"/>
        <v>0</v>
      </c>
      <c r="S161" s="103">
        <v>500</v>
      </c>
      <c r="T161" s="97">
        <f t="shared" si="20"/>
        <v>0</v>
      </c>
    </row>
    <row r="162" spans="1:20" ht="24.6" customHeight="1">
      <c r="A162" s="115" t="s">
        <v>285</v>
      </c>
      <c r="B162" s="111" t="s">
        <v>261</v>
      </c>
      <c r="C162" s="114" t="s">
        <v>262</v>
      </c>
      <c r="D162" s="158"/>
      <c r="E162" s="133">
        <v>500</v>
      </c>
      <c r="F162" s="126">
        <f t="shared" si="19"/>
        <v>0</v>
      </c>
      <c r="G162" s="93"/>
      <c r="H162" s="161"/>
      <c r="I162" s="133">
        <v>200</v>
      </c>
      <c r="J162" s="126">
        <f t="shared" si="14"/>
        <v>0</v>
      </c>
      <c r="K162" s="103">
        <v>700</v>
      </c>
      <c r="L162" s="95">
        <f t="shared" si="15"/>
        <v>0</v>
      </c>
      <c r="M162" s="139">
        <v>700</v>
      </c>
      <c r="N162" s="138">
        <f t="shared" si="16"/>
        <v>0</v>
      </c>
      <c r="O162" s="103">
        <v>700</v>
      </c>
      <c r="P162" s="97">
        <f t="shared" si="17"/>
        <v>0</v>
      </c>
      <c r="Q162" s="139">
        <v>700</v>
      </c>
      <c r="R162" s="138">
        <f t="shared" si="18"/>
        <v>0</v>
      </c>
      <c r="S162" s="103">
        <v>500</v>
      </c>
      <c r="T162" s="97">
        <f t="shared" si="20"/>
        <v>0</v>
      </c>
    </row>
    <row r="163" spans="1:20" ht="24.6" customHeight="1">
      <c r="A163" s="115" t="s">
        <v>285</v>
      </c>
      <c r="B163" s="111" t="s">
        <v>263</v>
      </c>
      <c r="C163" s="114" t="s">
        <v>264</v>
      </c>
      <c r="D163" s="158"/>
      <c r="E163" s="133">
        <v>9000</v>
      </c>
      <c r="F163" s="126">
        <f t="shared" si="19"/>
        <v>0</v>
      </c>
      <c r="G163" s="93"/>
      <c r="H163" s="161"/>
      <c r="I163" s="133">
        <v>3000</v>
      </c>
      <c r="J163" s="126">
        <f t="shared" si="14"/>
        <v>0</v>
      </c>
      <c r="K163" s="103">
        <v>12000</v>
      </c>
      <c r="L163" s="95">
        <f t="shared" si="15"/>
        <v>0</v>
      </c>
      <c r="M163" s="139">
        <v>12000</v>
      </c>
      <c r="N163" s="138">
        <f t="shared" si="16"/>
        <v>0</v>
      </c>
      <c r="O163" s="103">
        <v>12000</v>
      </c>
      <c r="P163" s="97">
        <f t="shared" si="17"/>
        <v>0</v>
      </c>
      <c r="Q163" s="139">
        <v>12000</v>
      </c>
      <c r="R163" s="138">
        <f t="shared" si="18"/>
        <v>0</v>
      </c>
      <c r="S163" s="103">
        <v>9000</v>
      </c>
      <c r="T163" s="97">
        <f t="shared" si="20"/>
        <v>0</v>
      </c>
    </row>
    <row r="164" spans="1:20" ht="24.6" customHeight="1">
      <c r="A164" s="115" t="s">
        <v>285</v>
      </c>
      <c r="B164" s="111" t="s">
        <v>265</v>
      </c>
      <c r="C164" s="114" t="s">
        <v>266</v>
      </c>
      <c r="D164" s="158"/>
      <c r="E164" s="133">
        <v>8000</v>
      </c>
      <c r="F164" s="126">
        <f t="shared" si="19"/>
        <v>0</v>
      </c>
      <c r="G164" s="93"/>
      <c r="H164" s="161"/>
      <c r="I164" s="128"/>
      <c r="J164" s="129"/>
      <c r="K164" s="103">
        <v>8000</v>
      </c>
      <c r="L164" s="95">
        <f t="shared" si="15"/>
        <v>0</v>
      </c>
      <c r="M164" s="139">
        <v>8000</v>
      </c>
      <c r="N164" s="138">
        <f t="shared" si="16"/>
        <v>0</v>
      </c>
      <c r="O164" s="103">
        <v>8000</v>
      </c>
      <c r="P164" s="97">
        <f t="shared" si="17"/>
        <v>0</v>
      </c>
      <c r="Q164" s="139">
        <v>8000</v>
      </c>
      <c r="R164" s="138">
        <f t="shared" si="18"/>
        <v>0</v>
      </c>
      <c r="S164" s="103">
        <v>8000</v>
      </c>
      <c r="T164" s="97">
        <f t="shared" si="20"/>
        <v>0</v>
      </c>
    </row>
    <row r="165" spans="1:20" ht="24.6" customHeight="1">
      <c r="A165" s="115" t="s">
        <v>285</v>
      </c>
      <c r="B165" s="111" t="s">
        <v>267</v>
      </c>
      <c r="C165" s="114" t="s">
        <v>268</v>
      </c>
      <c r="D165" s="158"/>
      <c r="E165" s="133">
        <v>8000</v>
      </c>
      <c r="F165" s="126">
        <f t="shared" si="19"/>
        <v>0</v>
      </c>
      <c r="G165" s="93"/>
      <c r="H165" s="161"/>
      <c r="I165" s="128"/>
      <c r="J165" s="129"/>
      <c r="K165" s="103">
        <v>8000</v>
      </c>
      <c r="L165" s="95">
        <f t="shared" si="15"/>
        <v>0</v>
      </c>
      <c r="M165" s="139">
        <v>8000</v>
      </c>
      <c r="N165" s="138">
        <f t="shared" si="16"/>
        <v>0</v>
      </c>
      <c r="O165" s="103">
        <v>8000</v>
      </c>
      <c r="P165" s="97">
        <f t="shared" si="17"/>
        <v>0</v>
      </c>
      <c r="Q165" s="139">
        <v>8000</v>
      </c>
      <c r="R165" s="138">
        <f t="shared" si="18"/>
        <v>0</v>
      </c>
      <c r="S165" s="103">
        <v>8000</v>
      </c>
      <c r="T165" s="97">
        <f t="shared" si="20"/>
        <v>0</v>
      </c>
    </row>
    <row r="166" spans="1:20" ht="24.6" customHeight="1">
      <c r="A166" s="115" t="s">
        <v>285</v>
      </c>
      <c r="B166" s="111" t="s">
        <v>269</v>
      </c>
      <c r="C166" s="114" t="s">
        <v>197</v>
      </c>
      <c r="D166" s="158"/>
      <c r="E166" s="133">
        <v>8000</v>
      </c>
      <c r="F166" s="126">
        <f t="shared" si="19"/>
        <v>0</v>
      </c>
      <c r="G166" s="93"/>
      <c r="H166" s="161"/>
      <c r="I166" s="128"/>
      <c r="J166" s="129"/>
      <c r="K166" s="103">
        <v>8000</v>
      </c>
      <c r="L166" s="95">
        <f t="shared" si="15"/>
        <v>0</v>
      </c>
      <c r="M166" s="139">
        <v>8000</v>
      </c>
      <c r="N166" s="138">
        <f t="shared" si="16"/>
        <v>0</v>
      </c>
      <c r="O166" s="103">
        <v>8000</v>
      </c>
      <c r="P166" s="97">
        <f t="shared" si="17"/>
        <v>0</v>
      </c>
      <c r="Q166" s="139">
        <v>8000</v>
      </c>
      <c r="R166" s="138">
        <f t="shared" si="18"/>
        <v>0</v>
      </c>
      <c r="S166" s="103">
        <v>8000</v>
      </c>
      <c r="T166" s="97">
        <f t="shared" si="20"/>
        <v>0</v>
      </c>
    </row>
    <row r="167" spans="1:20" ht="24.6" customHeight="1">
      <c r="A167" s="115" t="s">
        <v>285</v>
      </c>
      <c r="B167" s="111" t="s">
        <v>270</v>
      </c>
      <c r="C167" s="114" t="s">
        <v>271</v>
      </c>
      <c r="D167" s="158"/>
      <c r="E167" s="133">
        <v>12000</v>
      </c>
      <c r="F167" s="126">
        <f t="shared" si="19"/>
        <v>0</v>
      </c>
      <c r="G167" s="93"/>
      <c r="H167" s="161"/>
      <c r="I167" s="128"/>
      <c r="J167" s="129"/>
      <c r="K167" s="103">
        <v>12000</v>
      </c>
      <c r="L167" s="95">
        <f t="shared" si="15"/>
        <v>0</v>
      </c>
      <c r="M167" s="139">
        <v>12000</v>
      </c>
      <c r="N167" s="138">
        <f t="shared" si="16"/>
        <v>0</v>
      </c>
      <c r="O167" s="103">
        <v>12000</v>
      </c>
      <c r="P167" s="97">
        <f t="shared" si="17"/>
        <v>0</v>
      </c>
      <c r="Q167" s="139">
        <v>12000</v>
      </c>
      <c r="R167" s="138">
        <f t="shared" si="18"/>
        <v>0</v>
      </c>
      <c r="S167" s="103">
        <v>12000</v>
      </c>
      <c r="T167" s="97">
        <f t="shared" si="20"/>
        <v>0</v>
      </c>
    </row>
    <row r="168" spans="1:20" ht="24.6" customHeight="1">
      <c r="A168" s="115" t="s">
        <v>285</v>
      </c>
      <c r="B168" s="111" t="s">
        <v>272</v>
      </c>
      <c r="C168" s="114" t="s">
        <v>273</v>
      </c>
      <c r="D168" s="158"/>
      <c r="E168" s="133">
        <v>12000</v>
      </c>
      <c r="F168" s="126">
        <f t="shared" si="19"/>
        <v>0</v>
      </c>
      <c r="G168" s="93"/>
      <c r="H168" s="161"/>
      <c r="I168" s="128"/>
      <c r="J168" s="129"/>
      <c r="K168" s="103">
        <v>12000</v>
      </c>
      <c r="L168" s="95">
        <f t="shared" si="15"/>
        <v>0</v>
      </c>
      <c r="M168" s="139">
        <v>12000</v>
      </c>
      <c r="N168" s="138">
        <f t="shared" si="16"/>
        <v>0</v>
      </c>
      <c r="O168" s="103">
        <v>12000</v>
      </c>
      <c r="P168" s="97">
        <f t="shared" si="17"/>
        <v>0</v>
      </c>
      <c r="Q168" s="139">
        <v>12000</v>
      </c>
      <c r="R168" s="138">
        <f t="shared" si="18"/>
        <v>0</v>
      </c>
      <c r="S168" s="103">
        <v>12000</v>
      </c>
      <c r="T168" s="97">
        <f t="shared" si="20"/>
        <v>0</v>
      </c>
    </row>
    <row r="169" spans="1:20" ht="24.6" customHeight="1">
      <c r="A169" s="115" t="s">
        <v>285</v>
      </c>
      <c r="B169" s="111" t="s">
        <v>274</v>
      </c>
      <c r="C169" s="114" t="s">
        <v>217</v>
      </c>
      <c r="D169" s="158"/>
      <c r="E169" s="133">
        <v>12000</v>
      </c>
      <c r="F169" s="126">
        <f t="shared" si="19"/>
        <v>0</v>
      </c>
      <c r="G169" s="93"/>
      <c r="H169" s="161"/>
      <c r="I169" s="128"/>
      <c r="J169" s="129"/>
      <c r="K169" s="103">
        <v>12000</v>
      </c>
      <c r="L169" s="95">
        <f t="shared" si="15"/>
        <v>0</v>
      </c>
      <c r="M169" s="139">
        <v>12000</v>
      </c>
      <c r="N169" s="138">
        <f t="shared" si="16"/>
        <v>0</v>
      </c>
      <c r="O169" s="103">
        <v>12000</v>
      </c>
      <c r="P169" s="97">
        <f t="shared" si="17"/>
        <v>0</v>
      </c>
      <c r="Q169" s="139">
        <v>12000</v>
      </c>
      <c r="R169" s="138">
        <f t="shared" si="18"/>
        <v>0</v>
      </c>
      <c r="S169" s="103">
        <v>12000</v>
      </c>
      <c r="T169" s="97">
        <f t="shared" si="20"/>
        <v>0</v>
      </c>
    </row>
    <row r="170" spans="1:20" ht="24.6" customHeight="1">
      <c r="A170" s="115" t="s">
        <v>285</v>
      </c>
      <c r="B170" s="111" t="s">
        <v>270</v>
      </c>
      <c r="C170" s="114" t="s">
        <v>271</v>
      </c>
      <c r="D170" s="163"/>
      <c r="E170" s="132"/>
      <c r="F170" s="129"/>
      <c r="G170" s="98"/>
      <c r="H170" s="161"/>
      <c r="I170" s="133">
        <v>7000</v>
      </c>
      <c r="J170" s="126">
        <f>ROUNDDOWN(I170*H170,0)</f>
        <v>0</v>
      </c>
      <c r="K170" s="103">
        <v>7000</v>
      </c>
      <c r="L170" s="95">
        <f t="shared" si="15"/>
        <v>0</v>
      </c>
      <c r="M170" s="139">
        <v>7000</v>
      </c>
      <c r="N170" s="138">
        <f t="shared" si="16"/>
        <v>0</v>
      </c>
      <c r="O170" s="103">
        <v>7000</v>
      </c>
      <c r="P170" s="97">
        <f t="shared" si="17"/>
        <v>0</v>
      </c>
      <c r="Q170" s="139">
        <v>7000</v>
      </c>
      <c r="R170" s="138">
        <f t="shared" si="18"/>
        <v>0</v>
      </c>
      <c r="S170" s="99"/>
      <c r="T170" s="100"/>
    </row>
    <row r="171" spans="1:20" ht="24.6" customHeight="1" thickBot="1">
      <c r="A171" s="116" t="s">
        <v>285</v>
      </c>
      <c r="B171" s="117" t="s">
        <v>274</v>
      </c>
      <c r="C171" s="118" t="s">
        <v>217</v>
      </c>
      <c r="D171" s="167"/>
      <c r="E171" s="134"/>
      <c r="F171" s="135"/>
      <c r="G171" s="98"/>
      <c r="H171" s="165"/>
      <c r="I171" s="136">
        <v>7000</v>
      </c>
      <c r="J171" s="137">
        <f>ROUNDDOWN(I171*H171,0)</f>
        <v>0</v>
      </c>
      <c r="K171" s="104">
        <v>7000</v>
      </c>
      <c r="L171" s="105">
        <f t="shared" si="15"/>
        <v>0</v>
      </c>
      <c r="M171" s="140">
        <v>7000</v>
      </c>
      <c r="N171" s="141">
        <f t="shared" si="16"/>
        <v>0</v>
      </c>
      <c r="O171" s="104">
        <v>7000</v>
      </c>
      <c r="P171" s="106">
        <f t="shared" si="17"/>
        <v>0</v>
      </c>
      <c r="Q171" s="140">
        <v>7000</v>
      </c>
      <c r="R171" s="141">
        <f t="shared" si="18"/>
        <v>0</v>
      </c>
      <c r="S171" s="107"/>
      <c r="T171" s="108"/>
    </row>
    <row r="172" spans="1:20" ht="25.8" customHeight="1" thickBot="1">
      <c r="B172" s="33"/>
      <c r="C172" s="7"/>
      <c r="D172" s="8"/>
      <c r="E172" s="9"/>
      <c r="F172" s="9"/>
      <c r="G172" s="9"/>
      <c r="H172" s="8"/>
      <c r="I172" s="9"/>
      <c r="J172" s="9"/>
      <c r="K172" s="10"/>
      <c r="L172" s="28"/>
      <c r="M172" s="9"/>
      <c r="N172" s="28"/>
      <c r="O172" s="9"/>
      <c r="P172" s="28"/>
      <c r="Q172" s="9"/>
      <c r="R172" s="28"/>
      <c r="S172" s="9"/>
      <c r="T172" s="28"/>
    </row>
    <row r="173" spans="1:20" ht="36.6" customHeight="1" thickBot="1">
      <c r="D173" s="66"/>
      <c r="E173" s="263" t="s">
        <v>288</v>
      </c>
      <c r="F173" s="264"/>
      <c r="G173" s="34"/>
      <c r="H173" s="66"/>
      <c r="I173" s="285" t="s">
        <v>292</v>
      </c>
      <c r="J173" s="286"/>
      <c r="K173" s="37" t="s">
        <v>293</v>
      </c>
      <c r="L173" s="38"/>
      <c r="M173" s="142" t="s">
        <v>294</v>
      </c>
      <c r="N173" s="143"/>
      <c r="O173" s="271" t="s">
        <v>295</v>
      </c>
      <c r="P173" s="272"/>
      <c r="Q173" s="304" t="s">
        <v>296</v>
      </c>
      <c r="R173" s="264"/>
      <c r="S173" s="305" t="s">
        <v>297</v>
      </c>
      <c r="T173" s="306"/>
    </row>
    <row r="174" spans="1:20" ht="28.8" customHeight="1">
      <c r="D174" s="40" t="s">
        <v>289</v>
      </c>
      <c r="E174" s="265">
        <f>SUMIF($A$6:$A$171,"納税課",$F$6:$F$171)</f>
        <v>0</v>
      </c>
      <c r="F174" s="266"/>
      <c r="G174" s="26"/>
      <c r="H174" s="40" t="s">
        <v>285</v>
      </c>
      <c r="I174" s="287">
        <f>SUMIF($A$6:$A$171,"納税課",$J$6:$J$171)</f>
        <v>0</v>
      </c>
      <c r="J174" s="288"/>
      <c r="K174" s="277">
        <f>SUMIF($A$6:$A$171,"納税課",$L$6:$L$171)</f>
        <v>0</v>
      </c>
      <c r="L174" s="278"/>
      <c r="M174" s="265">
        <f>SUMIF($A$6:$A$171,"納税課",$N$6:$N$171)</f>
        <v>0</v>
      </c>
      <c r="N174" s="266"/>
      <c r="O174" s="307">
        <f>SUMIF($A$6:$A$171,"納税課",$P$6:$P$171)</f>
        <v>0</v>
      </c>
      <c r="P174" s="308"/>
      <c r="Q174" s="313">
        <f>SUMIF($A$6:$A$171,"納税課",$R$6:$R$171)</f>
        <v>0</v>
      </c>
      <c r="R174" s="314"/>
      <c r="S174" s="296">
        <f>SUMIF($A$6:$A$171,"納税課",$T$6:$T$171)</f>
        <v>0</v>
      </c>
      <c r="T174" s="297"/>
    </row>
    <row r="175" spans="1:20" ht="28.8" customHeight="1">
      <c r="D175" s="36" t="s">
        <v>290</v>
      </c>
      <c r="E175" s="267">
        <f>SUMIF($A$6:$A$171,"市民税課",$F$6:$F$171)</f>
        <v>0</v>
      </c>
      <c r="F175" s="268"/>
      <c r="G175" s="29"/>
      <c r="H175" s="36" t="s">
        <v>286</v>
      </c>
      <c r="I175" s="289">
        <f>SUMIF($A$6:$A$171,"市民税課",$J$6:$J$171)</f>
        <v>0</v>
      </c>
      <c r="J175" s="290"/>
      <c r="K175" s="279">
        <f>SUMIF($A$6:$A$171,"市民税課",$L$6:$L$171)</f>
        <v>0</v>
      </c>
      <c r="L175" s="280"/>
      <c r="M175" s="267">
        <f>SUMIF($A$6:$A$171,"市民税課",$N$6:$N$171)</f>
        <v>0</v>
      </c>
      <c r="N175" s="268"/>
      <c r="O175" s="309">
        <f>SUMIF($A$6:$A$171,"市民税課",$P$6:$P$171)</f>
        <v>0</v>
      </c>
      <c r="P175" s="310"/>
      <c r="Q175" s="267">
        <f>SUMIF($A$6:$A$171,"市民税課",$R$6:$R$171)</f>
        <v>0</v>
      </c>
      <c r="R175" s="268"/>
      <c r="S175" s="298">
        <f>SUMIF($A$6:$A$171,"市民税課",$T$6:$T$171)</f>
        <v>0</v>
      </c>
      <c r="T175" s="299"/>
    </row>
    <row r="176" spans="1:20" ht="28.8" customHeight="1" thickBot="1">
      <c r="D176" s="39" t="s">
        <v>287</v>
      </c>
      <c r="E176" s="269">
        <f>SUMIF($A$6:$A$171,"資産税課",$F$6:$F$171)</f>
        <v>0</v>
      </c>
      <c r="F176" s="270"/>
      <c r="G176" s="26"/>
      <c r="H176" s="39" t="s">
        <v>287</v>
      </c>
      <c r="I176" s="291">
        <f>SUMIF($A$6:$A$171,"資産税課",$J$6:$J$171)</f>
        <v>0</v>
      </c>
      <c r="J176" s="292"/>
      <c r="K176" s="281">
        <f>SUMIF($A$6:$A$171,"資産税課",$L$6:$L$171)</f>
        <v>0</v>
      </c>
      <c r="L176" s="282"/>
      <c r="M176" s="269">
        <f>SUMIF($A$6:$A$171,"資産税課",$N$6:$N$171)</f>
        <v>0</v>
      </c>
      <c r="N176" s="270"/>
      <c r="O176" s="311">
        <f>SUMIF($A$6:$A$171,"資産税課",$P$6:$P$171)</f>
        <v>0</v>
      </c>
      <c r="P176" s="312"/>
      <c r="Q176" s="315">
        <f>SUMIF($A$6:$A$171,"資産税課",$R$6:$R$171)</f>
        <v>0</v>
      </c>
      <c r="R176" s="316"/>
      <c r="S176" s="300">
        <f>SUMIF($A$6:$A$171,"資産税課",$T$6:$T$171)</f>
        <v>0</v>
      </c>
      <c r="T176" s="301"/>
    </row>
    <row r="177" spans="1:20" ht="28.8" customHeight="1" thickBot="1">
      <c r="D177" s="41" t="s">
        <v>78</v>
      </c>
      <c r="E177" s="273">
        <f>SUM(E174:F176)</f>
        <v>0</v>
      </c>
      <c r="F177" s="274"/>
      <c r="G177" s="26"/>
      <c r="H177" s="42" t="s">
        <v>291</v>
      </c>
      <c r="I177" s="293">
        <f>SUM(I174:J176)</f>
        <v>0</v>
      </c>
      <c r="J177" s="294"/>
      <c r="K177" s="283">
        <f>SUM(K174:L176)</f>
        <v>0</v>
      </c>
      <c r="L177" s="284"/>
      <c r="M177" s="273">
        <f>SUM(M174:N176)</f>
        <v>0</v>
      </c>
      <c r="N177" s="274"/>
      <c r="O177" s="275">
        <f>SUM(O174:P176)</f>
        <v>0</v>
      </c>
      <c r="P177" s="276"/>
      <c r="Q177" s="273">
        <f>SUM(Q174:R176)</f>
        <v>0</v>
      </c>
      <c r="R177" s="274"/>
      <c r="S177" s="302">
        <f>SUM(S174:T176)</f>
        <v>0</v>
      </c>
      <c r="T177" s="303"/>
    </row>
    <row r="178" spans="1:20" ht="28.8" customHeight="1">
      <c r="D178" s="6"/>
      <c r="E178" s="6"/>
      <c r="F178" s="4"/>
      <c r="G178" s="4"/>
      <c r="H178" s="6"/>
      <c r="I178" s="6"/>
      <c r="J178" s="4"/>
      <c r="K178" s="6"/>
      <c r="L178" s="4"/>
      <c r="M178" s="6"/>
      <c r="N178" s="4"/>
      <c r="O178" s="6"/>
      <c r="P178" s="4"/>
      <c r="Q178" s="6"/>
      <c r="R178" s="4"/>
      <c r="S178" s="6"/>
      <c r="T178" s="4"/>
    </row>
    <row r="180" spans="1:20" ht="16.8" thickBot="1">
      <c r="A180" s="43" t="s">
        <v>276</v>
      </c>
    </row>
    <row r="181" spans="1:20" ht="28.8" customHeight="1" thickBot="1">
      <c r="D181" s="52" t="s">
        <v>306</v>
      </c>
      <c r="E181" s="51"/>
      <c r="F181" s="38"/>
      <c r="G181" s="59"/>
      <c r="H181" s="60"/>
      <c r="I181" s="56" t="s">
        <v>307</v>
      </c>
      <c r="J181" s="55"/>
      <c r="K181" s="64" t="s">
        <v>308</v>
      </c>
      <c r="L181" s="55"/>
      <c r="M181" s="64" t="s">
        <v>309</v>
      </c>
      <c r="N181" s="55"/>
      <c r="O181" s="64" t="s">
        <v>310</v>
      </c>
      <c r="P181" s="55"/>
      <c r="Q181" s="64" t="s">
        <v>311</v>
      </c>
      <c r="R181" s="55"/>
      <c r="S181" s="64" t="s">
        <v>312</v>
      </c>
      <c r="T181" s="55"/>
    </row>
    <row r="182" spans="1:20" ht="28.8" customHeight="1" thickBot="1">
      <c r="D182" s="157" t="s">
        <v>305</v>
      </c>
      <c r="E182" s="53" t="s">
        <v>75</v>
      </c>
      <c r="F182" s="54" t="s">
        <v>77</v>
      </c>
      <c r="G182" s="45"/>
      <c r="H182" s="157" t="s">
        <v>76</v>
      </c>
      <c r="I182" s="57" t="s">
        <v>75</v>
      </c>
      <c r="J182" s="58" t="s">
        <v>77</v>
      </c>
      <c r="K182" s="63" t="s">
        <v>75</v>
      </c>
      <c r="L182" s="58" t="s">
        <v>77</v>
      </c>
      <c r="M182" s="63" t="s">
        <v>75</v>
      </c>
      <c r="N182" s="58" t="s">
        <v>77</v>
      </c>
      <c r="O182" s="63" t="s">
        <v>75</v>
      </c>
      <c r="P182" s="58" t="s">
        <v>77</v>
      </c>
      <c r="Q182" s="63" t="s">
        <v>75</v>
      </c>
      <c r="R182" s="58" t="s">
        <v>77</v>
      </c>
      <c r="S182" s="63" t="s">
        <v>75</v>
      </c>
      <c r="T182" s="58" t="s">
        <v>77</v>
      </c>
    </row>
    <row r="183" spans="1:20" ht="28.8" customHeight="1">
      <c r="C183" s="47" t="s">
        <v>304</v>
      </c>
      <c r="D183" s="119">
        <f>F183/E183</f>
        <v>0</v>
      </c>
      <c r="E183" s="120">
        <v>9</v>
      </c>
      <c r="F183" s="97">
        <f>E186*26/123</f>
        <v>0</v>
      </c>
      <c r="G183" s="46"/>
      <c r="H183" s="122">
        <f>J183/I183</f>
        <v>0</v>
      </c>
      <c r="I183" s="120">
        <v>3</v>
      </c>
      <c r="J183" s="97">
        <f>I186*32/164</f>
        <v>0</v>
      </c>
      <c r="K183" s="123">
        <v>12</v>
      </c>
      <c r="L183" s="97">
        <f>K186*32/164</f>
        <v>0</v>
      </c>
      <c r="M183" s="123">
        <v>12</v>
      </c>
      <c r="N183" s="97">
        <f>M186*32/164</f>
        <v>0</v>
      </c>
      <c r="O183" s="123">
        <v>12</v>
      </c>
      <c r="P183" s="97">
        <f>O186*32/164</f>
        <v>0</v>
      </c>
      <c r="Q183" s="123">
        <v>12</v>
      </c>
      <c r="R183" s="97">
        <f>Q186*32/164</f>
        <v>0</v>
      </c>
      <c r="S183" s="123">
        <v>9</v>
      </c>
      <c r="T183" s="97">
        <f>S186*32/164</f>
        <v>0</v>
      </c>
    </row>
    <row r="184" spans="1:20" ht="28.8" customHeight="1">
      <c r="C184" s="49" t="s">
        <v>302</v>
      </c>
      <c r="D184" s="119">
        <f>F184/E184</f>
        <v>0</v>
      </c>
      <c r="E184" s="120">
        <v>9</v>
      </c>
      <c r="F184" s="97">
        <f>E186*89/123</f>
        <v>0</v>
      </c>
      <c r="G184" s="46"/>
      <c r="H184" s="122">
        <f t="shared" ref="H184:H185" si="21">J184/I184</f>
        <v>0</v>
      </c>
      <c r="I184" s="120">
        <v>3</v>
      </c>
      <c r="J184" s="97">
        <f>I186*101/164</f>
        <v>0</v>
      </c>
      <c r="K184" s="123">
        <v>12</v>
      </c>
      <c r="L184" s="97">
        <f>K186*101/164</f>
        <v>0</v>
      </c>
      <c r="M184" s="123">
        <v>12</v>
      </c>
      <c r="N184" s="97">
        <f>M186*101/164</f>
        <v>0</v>
      </c>
      <c r="O184" s="123">
        <v>12</v>
      </c>
      <c r="P184" s="97">
        <f>O186*101/164</f>
        <v>0</v>
      </c>
      <c r="Q184" s="123">
        <v>12</v>
      </c>
      <c r="R184" s="97">
        <f>Q186*101/164</f>
        <v>0</v>
      </c>
      <c r="S184" s="123">
        <v>9</v>
      </c>
      <c r="T184" s="97">
        <f>S186*101/164</f>
        <v>0</v>
      </c>
    </row>
    <row r="185" spans="1:20" ht="28.8" customHeight="1" thickBot="1">
      <c r="C185" s="50" t="s">
        <v>301</v>
      </c>
      <c r="D185" s="119">
        <f>F185/E185</f>
        <v>0</v>
      </c>
      <c r="E185" s="121">
        <v>9</v>
      </c>
      <c r="F185" s="106">
        <f>E186*8/123</f>
        <v>0</v>
      </c>
      <c r="G185" s="46"/>
      <c r="H185" s="122">
        <f t="shared" si="21"/>
        <v>0</v>
      </c>
      <c r="I185" s="121">
        <v>3</v>
      </c>
      <c r="J185" s="106">
        <f>I186*31/164</f>
        <v>0</v>
      </c>
      <c r="K185" s="124">
        <v>12</v>
      </c>
      <c r="L185" s="106">
        <f>K186*31/164</f>
        <v>0</v>
      </c>
      <c r="M185" s="124">
        <v>12</v>
      </c>
      <c r="N185" s="106">
        <f>M186*31/164</f>
        <v>0</v>
      </c>
      <c r="O185" s="124">
        <v>12</v>
      </c>
      <c r="P185" s="106">
        <f>O186*31/164</f>
        <v>0</v>
      </c>
      <c r="Q185" s="124">
        <v>12</v>
      </c>
      <c r="R185" s="106">
        <f>Q186*31/164</f>
        <v>0</v>
      </c>
      <c r="S185" s="124">
        <v>9</v>
      </c>
      <c r="T185" s="106">
        <f>S186*31/164</f>
        <v>0</v>
      </c>
    </row>
    <row r="186" spans="1:20" ht="28.8" customHeight="1" thickBot="1">
      <c r="C186" s="48" t="s">
        <v>303</v>
      </c>
      <c r="D186" s="149"/>
      <c r="E186" s="261"/>
      <c r="F186" s="262"/>
      <c r="G186" s="61"/>
      <c r="H186" s="69" t="s">
        <v>303</v>
      </c>
      <c r="I186" s="224"/>
      <c r="J186" s="225"/>
      <c r="K186" s="228"/>
      <c r="L186" s="229"/>
      <c r="M186" s="228"/>
      <c r="N186" s="229"/>
      <c r="O186" s="228"/>
      <c r="P186" s="229"/>
      <c r="Q186" s="228"/>
      <c r="R186" s="229"/>
      <c r="S186" s="228"/>
      <c r="T186" s="229"/>
    </row>
    <row r="187" spans="1:20" ht="28.8" customHeight="1">
      <c r="D187" s="5"/>
      <c r="E187" s="5"/>
      <c r="F187" s="4"/>
      <c r="G187" s="4"/>
      <c r="H187" s="5"/>
      <c r="I187" s="5"/>
      <c r="J187" s="4"/>
      <c r="K187" s="5"/>
      <c r="L187" s="4"/>
      <c r="M187" s="5"/>
      <c r="N187" s="4"/>
      <c r="O187" s="5"/>
      <c r="P187" s="4"/>
      <c r="Q187" s="5"/>
      <c r="R187" s="4"/>
      <c r="S187" s="5"/>
      <c r="T187" s="4"/>
    </row>
    <row r="188" spans="1:20" ht="28.8" customHeight="1" thickBot="1">
      <c r="A188" s="166" t="s">
        <v>79</v>
      </c>
      <c r="D188" s="5"/>
      <c r="E188" s="5"/>
      <c r="F188" s="4"/>
      <c r="G188" s="4"/>
      <c r="H188" s="5"/>
      <c r="I188" s="5"/>
      <c r="J188" s="4"/>
      <c r="K188" s="5"/>
      <c r="L188" s="4"/>
      <c r="M188" s="5"/>
      <c r="N188" s="4"/>
      <c r="O188" s="5"/>
      <c r="P188" s="4"/>
      <c r="Q188" s="5"/>
      <c r="R188" s="4"/>
      <c r="S188" s="5"/>
      <c r="T188" s="4"/>
    </row>
    <row r="189" spans="1:20" ht="28.8" customHeight="1" thickBot="1">
      <c r="C189" s="35" t="s">
        <v>80</v>
      </c>
      <c r="D189" s="68"/>
      <c r="E189" s="232" t="s">
        <v>313</v>
      </c>
      <c r="F189" s="233"/>
      <c r="G189" s="71"/>
      <c r="H189" s="68"/>
      <c r="I189" s="222" t="s">
        <v>315</v>
      </c>
      <c r="J189" s="223"/>
      <c r="K189" s="211" t="s">
        <v>22</v>
      </c>
      <c r="L189" s="213"/>
      <c r="M189" s="222" t="s">
        <v>23</v>
      </c>
      <c r="N189" s="223"/>
      <c r="O189" s="211" t="s">
        <v>24</v>
      </c>
      <c r="P189" s="213"/>
      <c r="Q189" s="222" t="s">
        <v>25</v>
      </c>
      <c r="R189" s="223"/>
      <c r="S189" s="211" t="s">
        <v>97</v>
      </c>
      <c r="T189" s="213"/>
    </row>
    <row r="190" spans="1:20" ht="28.8" customHeight="1">
      <c r="D190" s="67" t="s">
        <v>289</v>
      </c>
      <c r="E190" s="236">
        <f>E174+F183</f>
        <v>0</v>
      </c>
      <c r="F190" s="237"/>
      <c r="G190" s="46"/>
      <c r="H190" s="72" t="s">
        <v>304</v>
      </c>
      <c r="I190" s="218">
        <f>I174+J183</f>
        <v>0</v>
      </c>
      <c r="J190" s="219"/>
      <c r="K190" s="214">
        <f>K174+L183</f>
        <v>0</v>
      </c>
      <c r="L190" s="215"/>
      <c r="M190" s="226">
        <f>M174+N183</f>
        <v>0</v>
      </c>
      <c r="N190" s="227"/>
      <c r="O190" s="214">
        <f>O174+P183</f>
        <v>0</v>
      </c>
      <c r="P190" s="215"/>
      <c r="Q190" s="226">
        <f>Q174+R183</f>
        <v>0</v>
      </c>
      <c r="R190" s="227"/>
      <c r="S190" s="214">
        <f>S174+T183</f>
        <v>0</v>
      </c>
      <c r="T190" s="215"/>
    </row>
    <row r="191" spans="1:20" ht="28.8" customHeight="1">
      <c r="D191" s="65" t="s">
        <v>290</v>
      </c>
      <c r="E191" s="236">
        <f>E175+F184</f>
        <v>0</v>
      </c>
      <c r="F191" s="237"/>
      <c r="G191" s="46"/>
      <c r="H191" s="13" t="s">
        <v>302</v>
      </c>
      <c r="I191" s="216">
        <f>I175+J184</f>
        <v>0</v>
      </c>
      <c r="J191" s="217"/>
      <c r="K191" s="207">
        <f>K175+L184</f>
        <v>0</v>
      </c>
      <c r="L191" s="208"/>
      <c r="M191" s="216">
        <f>M175+N184</f>
        <v>0</v>
      </c>
      <c r="N191" s="217"/>
      <c r="O191" s="207">
        <f>O175+P184</f>
        <v>0</v>
      </c>
      <c r="P191" s="208"/>
      <c r="Q191" s="216">
        <f>Q175+R184</f>
        <v>0</v>
      </c>
      <c r="R191" s="217"/>
      <c r="S191" s="207">
        <f>S175+T184</f>
        <v>0</v>
      </c>
      <c r="T191" s="208"/>
    </row>
    <row r="192" spans="1:20" ht="28.8" customHeight="1" thickBot="1">
      <c r="D192" s="70" t="s">
        <v>301</v>
      </c>
      <c r="E192" s="238">
        <f>E176+F185</f>
        <v>0</v>
      </c>
      <c r="F192" s="239"/>
      <c r="G192" s="46"/>
      <c r="H192" s="44" t="s">
        <v>301</v>
      </c>
      <c r="I192" s="234">
        <f>I176+J185</f>
        <v>0</v>
      </c>
      <c r="J192" s="235"/>
      <c r="K192" s="209">
        <f>K176+L185</f>
        <v>0</v>
      </c>
      <c r="L192" s="210"/>
      <c r="M192" s="218">
        <f>M176+N185</f>
        <v>0</v>
      </c>
      <c r="N192" s="219"/>
      <c r="O192" s="209">
        <f>O176+P185</f>
        <v>0</v>
      </c>
      <c r="P192" s="210"/>
      <c r="Q192" s="218">
        <f>Q176+R185</f>
        <v>0</v>
      </c>
      <c r="R192" s="219"/>
      <c r="S192" s="209">
        <f>S176+T185</f>
        <v>0</v>
      </c>
      <c r="T192" s="210"/>
    </row>
    <row r="193" spans="3:20" ht="30" customHeight="1" thickBot="1">
      <c r="D193" s="41" t="s">
        <v>314</v>
      </c>
      <c r="E193" s="230">
        <f>SUM(E190:F192)</f>
        <v>0</v>
      </c>
      <c r="F193" s="231"/>
      <c r="G193" s="46"/>
      <c r="H193" s="62" t="s">
        <v>303</v>
      </c>
      <c r="I193" s="220">
        <f>SUM(I190:J192)</f>
        <v>0</v>
      </c>
      <c r="J193" s="221"/>
      <c r="K193" s="205">
        <f>SUM(K190:L192)</f>
        <v>0</v>
      </c>
      <c r="L193" s="206"/>
      <c r="M193" s="220">
        <f>SUM(M190:N192)</f>
        <v>0</v>
      </c>
      <c r="N193" s="221"/>
      <c r="O193" s="205">
        <f>SUM(O190:P192)</f>
        <v>0</v>
      </c>
      <c r="P193" s="206"/>
      <c r="Q193" s="220">
        <f>SUM(Q190:R192)</f>
        <v>0</v>
      </c>
      <c r="R193" s="221"/>
      <c r="S193" s="205">
        <f>SUM(S190:T192)</f>
        <v>0</v>
      </c>
      <c r="T193" s="206"/>
    </row>
    <row r="195" spans="3:20" ht="15" thickBot="1">
      <c r="C195" s="35" t="s">
        <v>81</v>
      </c>
    </row>
    <row r="196" spans="3:20" ht="28.8" customHeight="1" thickBot="1">
      <c r="C196" s="76" t="s">
        <v>318</v>
      </c>
      <c r="D196" s="26"/>
      <c r="E196" s="26"/>
      <c r="F196" s="26"/>
      <c r="G196" s="25"/>
      <c r="H196" s="211" t="s">
        <v>316</v>
      </c>
      <c r="I196" s="212"/>
      <c r="J196" s="213"/>
    </row>
    <row r="197" spans="3:20" ht="28.8" customHeight="1">
      <c r="D197" s="74"/>
      <c r="E197" s="74"/>
      <c r="F197" s="26"/>
      <c r="G197" s="26"/>
      <c r="H197" s="73" t="s">
        <v>304</v>
      </c>
      <c r="I197" s="214">
        <f>SUM(I190:T190)</f>
        <v>0</v>
      </c>
      <c r="J197" s="215"/>
    </row>
    <row r="198" spans="3:20" ht="28.8" customHeight="1">
      <c r="D198" s="74"/>
      <c r="E198" s="74"/>
      <c r="F198" s="26"/>
      <c r="G198" s="26"/>
      <c r="H198" s="13" t="s">
        <v>302</v>
      </c>
      <c r="I198" s="207">
        <f>SUM(I191:T191)</f>
        <v>0</v>
      </c>
      <c r="J198" s="208"/>
    </row>
    <row r="199" spans="3:20" ht="28.8" customHeight="1" thickBot="1">
      <c r="D199" s="75"/>
      <c r="E199" s="75"/>
      <c r="F199" s="26"/>
      <c r="G199" s="26"/>
      <c r="H199" s="46" t="s">
        <v>301</v>
      </c>
      <c r="I199" s="203">
        <f>SUM(I192:T192)</f>
        <v>0</v>
      </c>
      <c r="J199" s="204"/>
    </row>
    <row r="200" spans="3:20" ht="28.8" customHeight="1" thickBot="1">
      <c r="D200" s="10"/>
      <c r="E200" s="10"/>
      <c r="F200" s="26"/>
      <c r="G200" s="26"/>
      <c r="H200" s="62" t="s">
        <v>317</v>
      </c>
      <c r="I200" s="205">
        <f>SUM(I193:T193)</f>
        <v>0</v>
      </c>
      <c r="J200" s="206"/>
    </row>
  </sheetData>
  <mergeCells count="100">
    <mergeCell ref="A1:C1"/>
    <mergeCell ref="Q177:R177"/>
    <mergeCell ref="S174:T174"/>
    <mergeCell ref="S175:T175"/>
    <mergeCell ref="S176:T176"/>
    <mergeCell ref="S177:T177"/>
    <mergeCell ref="Q173:R173"/>
    <mergeCell ref="S173:T173"/>
    <mergeCell ref="O174:P174"/>
    <mergeCell ref="O175:P175"/>
    <mergeCell ref="O176:P176"/>
    <mergeCell ref="Q174:R174"/>
    <mergeCell ref="Q175:R175"/>
    <mergeCell ref="Q176:R176"/>
    <mergeCell ref="M174:N174"/>
    <mergeCell ref="M175:N175"/>
    <mergeCell ref="I173:J173"/>
    <mergeCell ref="I174:J174"/>
    <mergeCell ref="I175:J175"/>
    <mergeCell ref="I176:J176"/>
    <mergeCell ref="I177:J177"/>
    <mergeCell ref="K174:L174"/>
    <mergeCell ref="K175:L175"/>
    <mergeCell ref="K176:L176"/>
    <mergeCell ref="K177:L177"/>
    <mergeCell ref="E177:F177"/>
    <mergeCell ref="E186:F186"/>
    <mergeCell ref="T3:T5"/>
    <mergeCell ref="Q3:Q5"/>
    <mergeCell ref="R3:R5"/>
    <mergeCell ref="O3:O5"/>
    <mergeCell ref="P3:P5"/>
    <mergeCell ref="E173:F173"/>
    <mergeCell ref="E174:F174"/>
    <mergeCell ref="E175:F175"/>
    <mergeCell ref="E176:F176"/>
    <mergeCell ref="Q186:R186"/>
    <mergeCell ref="S186:T186"/>
    <mergeCell ref="O173:P173"/>
    <mergeCell ref="M176:N176"/>
    <mergeCell ref="M177:N177"/>
    <mergeCell ref="O177:P177"/>
    <mergeCell ref="A3:A5"/>
    <mergeCell ref="N3:N5"/>
    <mergeCell ref="L3:L5"/>
    <mergeCell ref="M3:M5"/>
    <mergeCell ref="S3:S5"/>
    <mergeCell ref="D3:D5"/>
    <mergeCell ref="F3:F5"/>
    <mergeCell ref="K3:K5"/>
    <mergeCell ref="B3:B5"/>
    <mergeCell ref="I3:I5"/>
    <mergeCell ref="J3:J5"/>
    <mergeCell ref="H3:H5"/>
    <mergeCell ref="C3:C5"/>
    <mergeCell ref="E3:E5"/>
    <mergeCell ref="O190:P190"/>
    <mergeCell ref="O191:P191"/>
    <mergeCell ref="O192:P192"/>
    <mergeCell ref="E193:F193"/>
    <mergeCell ref="I189:J189"/>
    <mergeCell ref="E189:F189"/>
    <mergeCell ref="I190:J190"/>
    <mergeCell ref="I191:J191"/>
    <mergeCell ref="I192:J192"/>
    <mergeCell ref="I193:J193"/>
    <mergeCell ref="E190:F190"/>
    <mergeCell ref="E191:F191"/>
    <mergeCell ref="E192:F192"/>
    <mergeCell ref="Q189:R189"/>
    <mergeCell ref="S189:T189"/>
    <mergeCell ref="S190:T190"/>
    <mergeCell ref="I186:J186"/>
    <mergeCell ref="I198:J198"/>
    <mergeCell ref="Q190:R190"/>
    <mergeCell ref="M189:N189"/>
    <mergeCell ref="M190:N190"/>
    <mergeCell ref="K186:L186"/>
    <mergeCell ref="M186:N186"/>
    <mergeCell ref="O186:P186"/>
    <mergeCell ref="K189:L189"/>
    <mergeCell ref="K190:L190"/>
    <mergeCell ref="K191:L191"/>
    <mergeCell ref="K192:L192"/>
    <mergeCell ref="O189:P189"/>
    <mergeCell ref="I199:J199"/>
    <mergeCell ref="I200:J200"/>
    <mergeCell ref="S191:T191"/>
    <mergeCell ref="S192:T192"/>
    <mergeCell ref="S193:T193"/>
    <mergeCell ref="H196:J196"/>
    <mergeCell ref="I197:J197"/>
    <mergeCell ref="O193:P193"/>
    <mergeCell ref="Q191:R191"/>
    <mergeCell ref="Q192:R192"/>
    <mergeCell ref="Q193:R193"/>
    <mergeCell ref="K193:L193"/>
    <mergeCell ref="M191:N191"/>
    <mergeCell ref="M192:N192"/>
    <mergeCell ref="M193:N193"/>
  </mergeCells>
  <phoneticPr fontId="2"/>
  <conditionalFormatting sqref="A6:A171">
    <cfRule type="containsText" dxfId="2" priority="2" operator="containsText" text="資産税課">
      <formula>NOT(ISERROR(SEARCH("資産税課",A6)))</formula>
    </cfRule>
    <cfRule type="containsText" dxfId="1" priority="3" operator="containsText" text="納税課">
      <formula>NOT(ISERROR(SEARCH("納税課",A6)))</formula>
    </cfRule>
    <cfRule type="containsText" dxfId="0" priority="4" operator="containsText" text="市民税課">
      <formula>NOT(ISERROR(SEARCH("市民税課",A6)))</formula>
    </cfRule>
  </conditionalFormatting>
  <printOptions horizontalCentered="1"/>
  <pageMargins left="0.70866141732283472" right="0.70866141732283472" top="0.74803149606299213" bottom="0.74803149606299213" header="0.31496062992125984" footer="0.31496062992125984"/>
  <pageSetup paperSize="8" scale="53" fitToHeight="0" orientation="landscape" verticalDpi="300" r:id="rId1"/>
  <rowBreaks count="4" manualBreakCount="4">
    <brk id="50" max="20" man="1"/>
    <brk id="90" max="20" man="1"/>
    <brk id="136" max="20" man="1"/>
    <brk id="178" max="20"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内訳書</vt:lpstr>
      <vt:lpstr>内訳書 別紙</vt:lpstr>
      <vt:lpstr>内訳書!Print_Area</vt:lpstr>
      <vt:lpstr>'内訳書 別紙'!Print_Area</vt:lpstr>
      <vt:lpstr>'内訳書 別紙'!Print_Titles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2025-06-27T04:27:02Z</dcterms:created>
  <dcterms:modified xsi:type="dcterms:W3CDTF">2025-06-27T04:27:07Z</dcterms:modified>
</cp:coreProperties>
</file>