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（第2期）　作成中\01 ★ＬＥＤ化事業　令和7年度分・第２期(準備用)\横井作成分\"/>
    </mc:Choice>
  </mc:AlternateContent>
  <xr:revisionPtr revIDLastSave="0" documentId="13_ncr:1_{0DBCA9BF-D0AE-4D49-A450-D26B4DDD2605}" xr6:coauthVersionLast="47" xr6:coauthVersionMax="47" xr10:uidLastSave="{00000000-0000-0000-0000-000000000000}"/>
  <bookViews>
    <workbookView xWindow="1536" yWindow="1536" windowWidth="15120" windowHeight="10128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'様式第４－４号'!$A$1:$R$13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K12" i="6"/>
  <c r="G12" i="6"/>
  <c r="D7" i="3" l="1"/>
  <c r="O6" i="6"/>
  <c r="C7" i="3"/>
  <c r="B7" i="3"/>
  <c r="O11" i="6"/>
  <c r="C11" i="6" s="1"/>
  <c r="D11" i="6" s="1"/>
  <c r="O10" i="6"/>
  <c r="C10" i="6" s="1"/>
  <c r="D10" i="6" s="1"/>
  <c r="O9" i="6"/>
  <c r="C9" i="6" s="1"/>
  <c r="D9" i="6" s="1"/>
  <c r="O8" i="6"/>
  <c r="C8" i="6" s="1"/>
  <c r="D8" i="6" s="1"/>
  <c r="O7" i="6"/>
  <c r="C7" i="6" s="1"/>
  <c r="D7" i="6" s="1"/>
  <c r="C6" i="6" l="1"/>
  <c r="E7" i="6"/>
  <c r="E8" i="6"/>
  <c r="E9" i="6"/>
  <c r="E11" i="6"/>
  <c r="E10" i="6"/>
  <c r="D6" i="6" l="1"/>
  <c r="D12" i="6" s="1"/>
  <c r="C12" i="6"/>
  <c r="B8" i="3" s="1"/>
  <c r="E6" i="6"/>
  <c r="E12" i="6" s="1"/>
  <c r="C8" i="3"/>
  <c r="D8" i="3"/>
  <c r="F8" i="3" s="1"/>
  <c r="H8" i="3" s="1"/>
  <c r="D10" i="3" s="1"/>
</calcChain>
</file>

<file path=xl/sharedStrings.xml><?xml version="1.0" encoding="utf-8"?>
<sst xmlns="http://schemas.openxmlformats.org/spreadsheetml/2006/main" count="56" uniqueCount="36">
  <si>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</si>
  <si>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</si>
  <si>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</si>
  <si>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</si>
  <si>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</si>
  <si>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</si>
  <si>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</si>
  <si>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</si>
  <si>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</si>
  <si>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</si>
  <si>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</si>
  <si>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</si>
  <si>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</si>
  <si>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</si>
  <si>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</si>
  <si>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</si>
  <si>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</si>
  <si>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</si>
  <si>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</si>
  <si>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</si>
  <si>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</si>
  <si>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</si>
  <si>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</si>
  <si>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　　のCo2排出量削減効果が見込まれます。</t>
    <rPh sb="14" eb="16">
      <t>ミコ</t>
    </rPh>
    <phoneticPr fontId="1"/>
  </si>
  <si>
    <t>　現状に対し、</t>
    <phoneticPr fontId="1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</si>
  <si>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</si>
  <si>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</si>
  <si>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令和7年度分・第2期</t>
    <rPh sb="0" eb="2">
      <t>レイワ</t>
    </rPh>
    <rPh sb="3" eb="4">
      <t>ネン</t>
    </rPh>
    <rPh sb="4" eb="5">
      <t>ド</t>
    </rPh>
    <rPh sb="5" eb="6">
      <t>ブン</t>
    </rPh>
    <rPh sb="7" eb="8">
      <t>ダイ</t>
    </rPh>
    <rPh sb="9" eb="10">
      <t>キ</t>
    </rPh>
    <phoneticPr fontId="1"/>
  </si>
  <si>
    <t>H施設群</t>
    <rPh sb="1" eb="3">
      <t>シセツ</t>
    </rPh>
    <rPh sb="3" eb="4">
      <t>グン</t>
    </rPh>
    <phoneticPr fontId="1"/>
  </si>
  <si>
    <t>H施設群（No.10～15　計6施設）</t>
    <phoneticPr fontId="1"/>
  </si>
  <si>
    <t>仏生山公園体育館</t>
    <phoneticPr fontId="1"/>
  </si>
  <si>
    <t>仏生山公園温水プール</t>
    <phoneticPr fontId="1"/>
  </si>
  <si>
    <t>香川総合体育館</t>
    <phoneticPr fontId="1"/>
  </si>
  <si>
    <t>香南体育館</t>
    <phoneticPr fontId="1"/>
  </si>
  <si>
    <t>南部運動場</t>
    <phoneticPr fontId="1"/>
  </si>
  <si>
    <t>健康増進温浴施設（ループしおのえ）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</si>
</sst>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38" fontId="6" fillId="2" borderId="15" xfId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6" xfId="3" applyFont="1" applyFill="1" applyBorder="1">
      <alignment vertical="center"/>
    </xf>
    <xf numFmtId="0" fontId="6" fillId="3" borderId="18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38" fontId="6" fillId="2" borderId="19" xfId="1" applyFont="1" applyFill="1" applyBorder="1" applyAlignment="1" applyProtection="1">
      <alignment vertical="center"/>
    </xf>
    <xf numFmtId="38" fontId="6" fillId="2" borderId="37" xfId="1" applyFont="1" applyFill="1" applyBorder="1" applyAlignment="1" applyProtection="1">
      <alignment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39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38" xfId="0" applyFont="1" applyBorder="1">
      <alignment vertical="center"/>
    </xf>
    <xf numFmtId="38" fontId="6" fillId="2" borderId="25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2" borderId="30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29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6" fillId="2" borderId="23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40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4" borderId="4" xfId="1" applyFont="1" applyFill="1" applyBorder="1" applyAlignment="1" applyProtection="1">
      <alignment vertical="center"/>
      <protection locked="0"/>
    </xf>
    <xf numFmtId="38" fontId="6" fillId="2" borderId="28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0" fontId="6" fillId="3" borderId="9" xfId="3" applyFont="1" applyFill="1" applyBorder="1" applyAlignment="1">
      <alignment horizontal="center" vertical="center" shrinkToFit="1"/>
    </xf>
    <xf numFmtId="0" fontId="6" fillId="3" borderId="31" xfId="3" applyFont="1" applyFill="1" applyBorder="1" applyAlignment="1">
      <alignment horizontal="center" vertical="center" shrinkToFit="1"/>
    </xf>
    <xf numFmtId="0" fontId="6" fillId="3" borderId="33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6" fillId="3" borderId="34" xfId="3" applyFont="1" applyFill="1" applyBorder="1" applyAlignment="1">
      <alignment horizontal="center" vertical="center" wrapText="1"/>
    </xf>
    <xf numFmtId="0" fontId="6" fillId="3" borderId="35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6" fillId="2" borderId="32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="85" zoomScaleNormal="100" zoomScaleSheetLayoutView="85" workbookViewId="0">
      <selection sqref="A1:XFD1048576"/>
    </sheetView>
  </sheetViews>
  <sheetFormatPr defaultRowHeight="17.399999999999999" x14ac:dyDescent="0.2"/>
  <cols>
    <col min="1" max="1" width="21.109375" style="45" customWidth="1"/>
    <col min="2" max="4" width="21.109375" style="31" customWidth="1"/>
    <col min="5" max="5" width="0" style="31" hidden="1" customWidth="1"/>
    <col min="6" max="8" width="14.77734375" style="31" hidden="1" customWidth="1"/>
    <col min="9" max="16384" width="8.88671875" style="31"/>
  </cols>
  <sheetData>
    <row r="1" spans="1:8" ht="21" customHeight="1" x14ac:dyDescent="0.2">
      <c r="A1" s="30" t="s">
        <v>14</v>
      </c>
      <c r="D1" s="32"/>
    </row>
    <row r="2" spans="1:8" ht="12" customHeight="1" x14ac:dyDescent="0.2">
      <c r="A2" s="30"/>
      <c r="D2" s="32"/>
    </row>
    <row r="3" spans="1:8" ht="27" customHeight="1" x14ac:dyDescent="0.2">
      <c r="A3" s="56" t="s">
        <v>9</v>
      </c>
      <c r="B3" s="56"/>
      <c r="C3" s="56"/>
      <c r="D3" s="56"/>
    </row>
    <row r="4" spans="1:8" ht="12" customHeight="1" x14ac:dyDescent="0.2">
      <c r="A4" s="30"/>
      <c r="D4" s="32"/>
    </row>
    <row r="5" spans="1:8" ht="18" customHeight="1" thickBot="1" x14ac:dyDescent="0.25">
      <c r="A5" s="52"/>
      <c r="B5" s="52"/>
      <c r="C5" s="52"/>
      <c r="D5" s="52"/>
    </row>
    <row r="6" spans="1:8" ht="27" customHeight="1" thickBot="1" x14ac:dyDescent="0.25">
      <c r="A6" s="53" t="s">
        <v>27</v>
      </c>
      <c r="B6" s="54"/>
      <c r="C6" s="54"/>
      <c r="D6" s="55"/>
      <c r="F6" s="31" t="s">
        <v>22</v>
      </c>
    </row>
    <row r="7" spans="1:8" ht="78" customHeight="1" x14ac:dyDescent="0.2">
      <c r="A7" s="33" t="s">
        <v>16</v>
      </c>
      <c r="B7" s="34" t="str">
        <f>'様式第４－４号'!C4</f>
        <v>①電力使用量削減効果
(kWh/年)</v>
      </c>
      <c r="C7" s="35" t="str">
        <f>'様式第４－４号'!D4</f>
        <v>②電気料金削減効果
(円/年)
【①×30円/kWh】</v>
      </c>
      <c r="D7" s="36" t="str">
        <f>'様式第４－４号'!E4</f>
        <v>③Co2排出量削減効果
(t-CO2/kWh/年)
CO2排出係数
0.370kg-CO2/kWh</v>
      </c>
      <c r="F7" s="37" t="s">
        <v>25</v>
      </c>
      <c r="G7" s="37" t="s">
        <v>26</v>
      </c>
      <c r="H7" s="38" t="s">
        <v>20</v>
      </c>
    </row>
    <row r="8" spans="1:8" ht="49.95" customHeight="1" thickBot="1" x14ac:dyDescent="0.25">
      <c r="A8" s="39" t="s">
        <v>28</v>
      </c>
      <c r="B8" s="40">
        <f>'様式第４－４号'!C12</f>
        <v>642822</v>
      </c>
      <c r="C8" s="41">
        <f>'様式第４－４号'!D12</f>
        <v>19284660</v>
      </c>
      <c r="D8" s="42">
        <f>'様式第４－４号'!E12</f>
        <v>237.89999999999998</v>
      </c>
      <c r="F8" s="43">
        <f>D8</f>
        <v>237.89999999999998</v>
      </c>
      <c r="G8" s="44">
        <v>175.7</v>
      </c>
      <c r="H8" s="38">
        <f>F8/G8*100%</f>
        <v>1.3540125213431986</v>
      </c>
    </row>
    <row r="9" spans="1:8" ht="18" hidden="1" thickBot="1" x14ac:dyDescent="0.25">
      <c r="D9" s="46" t="s">
        <v>21</v>
      </c>
    </row>
    <row r="10" spans="1:8" hidden="1" x14ac:dyDescent="0.2">
      <c r="C10" s="47" t="s">
        <v>24</v>
      </c>
      <c r="D10" s="48">
        <f>H8</f>
        <v>1.3540125213431986</v>
      </c>
    </row>
    <row r="11" spans="1:8" ht="18" hidden="1" thickBot="1" x14ac:dyDescent="0.25">
      <c r="C11" s="49" t="s">
        <v>23</v>
      </c>
      <c r="D11" s="50"/>
    </row>
  </sheetData>
  <sheetProtection algorithmName="SHA-512" hashValue="Cu9ugIZXwncAaXxqIKBLDqftR4m8qs/6KUTnW+s1d1HEANxTGtldhbIyAfpfayG50gsvEB5y2+DSPHjO8GH0Ng==" saltValue="ajfTTZGydKaTwWhYUxSLjA==" spinCount="100000" sheet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13"/>
  <sheetViews>
    <sheetView view="pageBreakPreview" zoomScale="85" zoomScaleNormal="100" zoomScaleSheetLayoutView="85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79" t="s">
        <v>3</v>
      </c>
      <c r="H2" s="79"/>
      <c r="I2" s="79"/>
      <c r="J2" s="79"/>
      <c r="K2" s="79"/>
      <c r="L2" s="79"/>
      <c r="M2" s="79"/>
      <c r="N2" s="79"/>
      <c r="O2" s="6"/>
      <c r="P2" s="6"/>
      <c r="Q2" s="6"/>
      <c r="R2" s="6"/>
    </row>
    <row r="3" spans="1:18" ht="21" customHeight="1" thickBot="1" x14ac:dyDescent="0.25">
      <c r="A3" s="80" t="s">
        <v>12</v>
      </c>
      <c r="B3" s="80"/>
      <c r="C3" s="80"/>
      <c r="D3" s="80"/>
      <c r="E3" s="80"/>
      <c r="G3" s="79" t="s">
        <v>2</v>
      </c>
      <c r="H3" s="79"/>
      <c r="I3" s="79"/>
      <c r="J3" s="79"/>
      <c r="K3" s="79"/>
      <c r="L3" s="79"/>
      <c r="M3" s="79"/>
      <c r="N3" s="79"/>
      <c r="O3" s="79" t="s">
        <v>4</v>
      </c>
      <c r="P3" s="79"/>
      <c r="Q3" s="79"/>
      <c r="R3" s="79"/>
    </row>
    <row r="4" spans="1:18" ht="78" customHeight="1" thickBot="1" x14ac:dyDescent="0.25">
      <c r="A4" s="13" t="s">
        <v>13</v>
      </c>
      <c r="B4" s="14" t="s">
        <v>0</v>
      </c>
      <c r="C4" s="15" t="s">
        <v>10</v>
      </c>
      <c r="D4" s="16" t="s">
        <v>11</v>
      </c>
      <c r="E4" s="17" t="s">
        <v>18</v>
      </c>
      <c r="G4" s="75" t="s">
        <v>6</v>
      </c>
      <c r="H4" s="76"/>
      <c r="I4" s="76"/>
      <c r="J4" s="76"/>
      <c r="K4" s="77" t="s">
        <v>7</v>
      </c>
      <c r="L4" s="76"/>
      <c r="M4" s="76"/>
      <c r="N4" s="76"/>
      <c r="O4" s="77" t="s">
        <v>17</v>
      </c>
      <c r="P4" s="76"/>
      <c r="Q4" s="76"/>
      <c r="R4" s="78"/>
    </row>
    <row r="5" spans="1:18" ht="19.95" customHeight="1" thickBot="1" x14ac:dyDescent="0.25">
      <c r="A5" s="81" t="s">
        <v>29</v>
      </c>
      <c r="B5" s="82"/>
      <c r="C5" s="82"/>
      <c r="D5" s="82"/>
      <c r="E5" s="83"/>
      <c r="G5" s="81" t="s">
        <v>29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</row>
    <row r="6" spans="1:18" ht="19.95" customHeight="1" x14ac:dyDescent="0.2">
      <c r="A6" s="7">
        <v>10</v>
      </c>
      <c r="B6" s="28" t="s">
        <v>30</v>
      </c>
      <c r="C6" s="26">
        <f>ROUND((G6-K6)/1000*O6,0)</f>
        <v>90658</v>
      </c>
      <c r="D6" s="26">
        <f>ROUND(C6*30,0)</f>
        <v>2719740</v>
      </c>
      <c r="E6" s="8">
        <f>ROUND((C6*0.37/1000),1)</f>
        <v>33.5</v>
      </c>
      <c r="G6" s="84">
        <v>34976</v>
      </c>
      <c r="H6" s="85"/>
      <c r="I6" s="85"/>
      <c r="J6" s="18" t="s">
        <v>1</v>
      </c>
      <c r="K6" s="86"/>
      <c r="L6" s="86"/>
      <c r="M6" s="86"/>
      <c r="N6" s="18" t="s">
        <v>1</v>
      </c>
      <c r="O6" s="85">
        <f>9*24*12</f>
        <v>2592</v>
      </c>
      <c r="P6" s="85"/>
      <c r="Q6" s="85"/>
      <c r="R6" s="22" t="s">
        <v>5</v>
      </c>
    </row>
    <row r="7" spans="1:18" ht="19.95" customHeight="1" x14ac:dyDescent="0.2">
      <c r="A7" s="9">
        <v>11</v>
      </c>
      <c r="B7" s="28" t="s">
        <v>31</v>
      </c>
      <c r="C7" s="26">
        <f>ROUND((G7-K7)/1000*O7,0)</f>
        <v>26628</v>
      </c>
      <c r="D7" s="26">
        <f t="shared" ref="D7:D11" si="0">ROUND(C7*30,0)</f>
        <v>798840</v>
      </c>
      <c r="E7" s="8">
        <f t="shared" ref="E7:E11" si="1">ROUND((C7*0.37/1000),1)</f>
        <v>9.9</v>
      </c>
      <c r="G7" s="61">
        <v>10273</v>
      </c>
      <c r="H7" s="62"/>
      <c r="I7" s="62"/>
      <c r="J7" s="19" t="s">
        <v>1</v>
      </c>
      <c r="K7" s="63"/>
      <c r="L7" s="63"/>
      <c r="M7" s="63"/>
      <c r="N7" s="19" t="s">
        <v>1</v>
      </c>
      <c r="O7" s="62">
        <f t="shared" ref="O7:O11" si="2">9*24*12</f>
        <v>2592</v>
      </c>
      <c r="P7" s="62"/>
      <c r="Q7" s="62"/>
      <c r="R7" s="23" t="s">
        <v>5</v>
      </c>
    </row>
    <row r="8" spans="1:18" ht="19.95" customHeight="1" x14ac:dyDescent="0.2">
      <c r="A8" s="9">
        <v>12</v>
      </c>
      <c r="B8" s="28" t="s">
        <v>32</v>
      </c>
      <c r="C8" s="26">
        <f t="shared" ref="C8:C11" si="3">ROUND((G8-K8)/1000*O8,0)</f>
        <v>121303</v>
      </c>
      <c r="D8" s="26">
        <f t="shared" si="0"/>
        <v>3639090</v>
      </c>
      <c r="E8" s="8">
        <f t="shared" si="1"/>
        <v>44.9</v>
      </c>
      <c r="G8" s="61">
        <v>46799</v>
      </c>
      <c r="H8" s="62"/>
      <c r="I8" s="62"/>
      <c r="J8" s="19" t="s">
        <v>1</v>
      </c>
      <c r="K8" s="63"/>
      <c r="L8" s="63"/>
      <c r="M8" s="63"/>
      <c r="N8" s="19" t="s">
        <v>1</v>
      </c>
      <c r="O8" s="64">
        <f t="shared" si="2"/>
        <v>2592</v>
      </c>
      <c r="P8" s="65"/>
      <c r="Q8" s="66"/>
      <c r="R8" s="23" t="s">
        <v>5</v>
      </c>
    </row>
    <row r="9" spans="1:18" s="1" customFormat="1" ht="19.95" customHeight="1" x14ac:dyDescent="0.2">
      <c r="A9" s="9">
        <v>13</v>
      </c>
      <c r="B9" s="28" t="s">
        <v>33</v>
      </c>
      <c r="C9" s="26">
        <f t="shared" si="3"/>
        <v>42211</v>
      </c>
      <c r="D9" s="26">
        <f t="shared" si="0"/>
        <v>1266330</v>
      </c>
      <c r="E9" s="8">
        <f t="shared" si="1"/>
        <v>15.6</v>
      </c>
      <c r="G9" s="61">
        <v>16285</v>
      </c>
      <c r="H9" s="62"/>
      <c r="I9" s="62"/>
      <c r="J9" s="19" t="s">
        <v>1</v>
      </c>
      <c r="K9" s="63"/>
      <c r="L9" s="63"/>
      <c r="M9" s="63"/>
      <c r="N9" s="19" t="s">
        <v>1</v>
      </c>
      <c r="O9" s="64">
        <f t="shared" si="2"/>
        <v>2592</v>
      </c>
      <c r="P9" s="65"/>
      <c r="Q9" s="66"/>
      <c r="R9" s="23" t="s">
        <v>5</v>
      </c>
    </row>
    <row r="10" spans="1:18" s="1" customFormat="1" ht="19.95" customHeight="1" x14ac:dyDescent="0.2">
      <c r="A10" s="9">
        <v>14</v>
      </c>
      <c r="B10" s="28" t="s">
        <v>34</v>
      </c>
      <c r="C10" s="26">
        <f t="shared" si="3"/>
        <v>6086</v>
      </c>
      <c r="D10" s="26">
        <f t="shared" si="0"/>
        <v>182580</v>
      </c>
      <c r="E10" s="8">
        <f t="shared" si="1"/>
        <v>2.2999999999999998</v>
      </c>
      <c r="G10" s="61">
        <v>2348</v>
      </c>
      <c r="H10" s="62"/>
      <c r="I10" s="62"/>
      <c r="J10" s="19" t="s">
        <v>1</v>
      </c>
      <c r="K10" s="63"/>
      <c r="L10" s="63"/>
      <c r="M10" s="63"/>
      <c r="N10" s="19" t="s">
        <v>1</v>
      </c>
      <c r="O10" s="64">
        <f t="shared" si="2"/>
        <v>2592</v>
      </c>
      <c r="P10" s="65"/>
      <c r="Q10" s="66"/>
      <c r="R10" s="23" t="s">
        <v>5</v>
      </c>
    </row>
    <row r="11" spans="1:18" s="1" customFormat="1" ht="19.95" customHeight="1" thickBot="1" x14ac:dyDescent="0.25">
      <c r="A11" s="51">
        <v>15</v>
      </c>
      <c r="B11" s="29" t="s">
        <v>35</v>
      </c>
      <c r="C11" s="27">
        <f t="shared" si="3"/>
        <v>355936</v>
      </c>
      <c r="D11" s="27">
        <f t="shared" si="0"/>
        <v>10678080</v>
      </c>
      <c r="E11" s="10">
        <f t="shared" si="1"/>
        <v>131.69999999999999</v>
      </c>
      <c r="G11" s="67">
        <v>137321</v>
      </c>
      <c r="H11" s="68"/>
      <c r="I11" s="68"/>
      <c r="J11" s="20" t="s">
        <v>1</v>
      </c>
      <c r="K11" s="69"/>
      <c r="L11" s="69"/>
      <c r="M11" s="69"/>
      <c r="N11" s="20" t="s">
        <v>1</v>
      </c>
      <c r="O11" s="70">
        <f t="shared" si="2"/>
        <v>2592</v>
      </c>
      <c r="P11" s="71"/>
      <c r="Q11" s="72"/>
      <c r="R11" s="24" t="s">
        <v>5</v>
      </c>
    </row>
    <row r="12" spans="1:18" s="1" customFormat="1" ht="19.95" customHeight="1" thickTop="1" thickBot="1" x14ac:dyDescent="0.25">
      <c r="A12" s="73" t="s">
        <v>8</v>
      </c>
      <c r="B12" s="74"/>
      <c r="C12" s="11">
        <f>SUM(C6:C11)</f>
        <v>642822</v>
      </c>
      <c r="D12" s="11">
        <f>SUM(D6:D11)</f>
        <v>19284660</v>
      </c>
      <c r="E12" s="12">
        <f>SUM(E6:E11)</f>
        <v>237.89999999999998</v>
      </c>
      <c r="G12" s="60">
        <f>SUM(G6:I11)</f>
        <v>248002</v>
      </c>
      <c r="H12" s="58"/>
      <c r="I12" s="59"/>
      <c r="J12" s="21" t="s">
        <v>1</v>
      </c>
      <c r="K12" s="57">
        <f>SUM(K6:M11)</f>
        <v>0</v>
      </c>
      <c r="L12" s="58"/>
      <c r="M12" s="59"/>
      <c r="N12" s="21" t="s">
        <v>1</v>
      </c>
      <c r="O12" s="57">
        <f>AVERAGE(O6:Q11)</f>
        <v>2592</v>
      </c>
      <c r="P12" s="58"/>
      <c r="Q12" s="59"/>
      <c r="R12" s="25" t="s">
        <v>5</v>
      </c>
    </row>
    <row r="13" spans="1:18" x14ac:dyDescent="0.2">
      <c r="A13" s="1" t="s">
        <v>19</v>
      </c>
    </row>
  </sheetData>
  <sheetProtection algorithmName="SHA-512" hashValue="00m+BHojBQEZeKlVCem5WQu5dK+SgvChbKA/ThcmorHdlaHY9FesaI8jnL5rWzAcUIwk1y0Nury98ahucxz/iA==" saltValue="eOoD+use7U+gEen/e84HzA==" spinCount="100000" sheet="1" selectLockedCells="1"/>
  <mergeCells count="31">
    <mergeCell ref="A12:B12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K12:M12"/>
    <mergeCell ref="O12:Q12"/>
    <mergeCell ref="G12:I12"/>
    <mergeCell ref="G8:I8"/>
    <mergeCell ref="K8:M8"/>
    <mergeCell ref="O8:Q8"/>
    <mergeCell ref="G9:I9"/>
    <mergeCell ref="K9:M9"/>
    <mergeCell ref="O9:Q9"/>
    <mergeCell ref="G10:I10"/>
    <mergeCell ref="K10:M10"/>
    <mergeCell ref="O10:Q10"/>
    <mergeCell ref="G11:I11"/>
    <mergeCell ref="K11:M11"/>
    <mergeCell ref="O11:Q11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横井 克哉</cp:lastModifiedBy>
  <cp:lastPrinted>2025-01-20T04:40:22Z</cp:lastPrinted>
  <dcterms:created xsi:type="dcterms:W3CDTF">2022-01-11T04:42:18Z</dcterms:created>
  <dcterms:modified xsi:type="dcterms:W3CDTF">2025-04-14T03:11:28Z</dcterms:modified>
</cp:coreProperties>
</file>