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下水道経営課\02.経理財産係\160.経営比較分析表\作成中 修正版\"/>
    </mc:Choice>
  </mc:AlternateContent>
  <workbookProtection workbookAlgorithmName="SHA-512" workbookHashValue="X+FDHq9nnUgYJBPAjtTETs8WTOUI/l3ZI/QojxhhQLP0E/XXpbIK+Up52lkYIaPyyk/txglwPywZaBVLmhvpYA==" workbookSaltValue="2beGBrf+ePx3o/pdnxc6/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P10" i="4"/>
  <c r="I10" i="4"/>
  <c r="AT8" i="4"/>
  <c r="AL8" i="4"/>
  <c r="W8" i="4"/>
  <c r="B6" i="4"/>
  <c r="C10" i="5" l="1"/>
  <c r="D10" i="5"/>
  <c r="E10" i="5"/>
  <c r="B10" i="5"/>
</calcChain>
</file>

<file path=xl/sharedStrings.xml><?xml version="1.0" encoding="utf-8"?>
<sst xmlns="http://schemas.openxmlformats.org/spreadsheetml/2006/main" count="258" uniqueCount="123">
  <si>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</si>
  <si>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</si>
  <si>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</si>
  <si>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</si>
  <si>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</si>
  <si>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</si>
  <si>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</si>
  <si>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</si>
  <si>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</si>
  <si>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</si>
  <si>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</si>
  <si>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</si>
  <si>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</si>
  <si>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</si>
  <si>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</si>
  <si>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</si>
  <si>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</si>
  <si>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</si>
  <si>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</si>
  <si>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</si>
  <si>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</si>
  <si>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</si>
  <si>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</si>
  <si>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</si>
  <si>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</si>
  <si>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</si>
  <si>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</si>
  <si>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</si>
  <si>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</si>
  <si>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</si>
  <si>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</si>
  <si>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</si>
  <si>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</si>
  <si>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</si>
  <si>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</si>
  <si>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</si>
  <si>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</si>
  <si>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</si>
  <si>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</si>
  <si>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</si>
  <si>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</si>
  <si>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</si>
  <si>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</si>
  <si>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</si>
  <si>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</si>
  <si>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</si>
  <si>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</si>
  <si>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</si>
  <si>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</si>
  <si>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</si>
  <si>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</si>
  <si>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</si>
  <si>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</si>
  <si>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</si>
  <si>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</si>
  <si>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</si>
  <si>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</si>
  <si>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</si>
  <si>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</si>
  <si>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</si>
  <si>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</si>
  <si>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</si>
  <si>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</si>
  <si>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</si>
  <si>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</si>
  <si>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</si>
  <si>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</si>
  <si>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</si>
  <si>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</si>
  <si>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</si>
  <si>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</si>
  <si>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</si>
  <si>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</si>
  <si>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</si>
  <si>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</si>
  <si>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</si>
  <si>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</si>
  <si>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</si>
  <si>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</si>
  <si>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</si>
  <si>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</si>
  <si>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</si>
  <si>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</si>
  <si>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</si>
  <si>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</si>
  <si>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</si>
  <si>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</si>
  <si>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</si>
  <si>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</si>
  <si>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</si>
  <si>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</si>
  <si>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</si>
  <si>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</si>
  <si>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</si>
  <si>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</si>
  <si>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</si>
  <si>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</si>
  <si>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</si>
  <si>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</si>
  <si>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</si>
  <si>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</si>
  <si>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</si>
  <si>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</si>
  <si>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</si>
  <si>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</si>
  <si>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</si>
  <si>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</si>
  <si>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</si>
  <si>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　高松市</t>
  </si>
  <si>
    <t>法適用</t>
  </si>
  <si>
    <t>下水道事業</t>
  </si>
  <si>
    <t>特定地域生活排水処理</t>
  </si>
  <si>
    <t>K3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</si>
  <si>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</si>
  <si>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</si>
  <si>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</si>
  <si>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</si>
  <si>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</si>
  <si>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</si>
  <si>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</si>
  <si>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①経常収支比率は、使用料で回収できない経費を一般会計からの繰入金で全額繰り入れて賄っていることから、比率は１００％となっている。
⑤経費回収率が類似団体平均値より上回っている。これは、保守点検の委託を入札していることなどにより、維持管理費が抑えられており、その結果、⑥汚水処理原価が類似団体平均値を下回っていることが要因であると考えられる。
その他の項目も含め、概ね類似団体平均値より良好な数値となっているが、経営改善に努め、一般会計の負担と使用者負担のバランスを考慮しつつ、引き続き使用料確保の適正化と汚水処理原価の引き下げに努めていきたい。</t>
    <phoneticPr fontId="4"/>
  </si>
  <si>
    <t>施設整備及び供用開始は平成15年頃であり、耐用年数（30年）の2分の1を経過してきているが、定期的にメンテナンスを行い、良好な状態を保っている。①については、法適時に残存価格をもって移行したため、低く算出されている。</t>
    <phoneticPr fontId="4"/>
  </si>
  <si>
    <t>　特定地域生活排水処理事業の運営は、収入不足であり、その不足額については、一般会計繰入金により収支を均衡させている。
　今後、利用者数の減少も見込まれるが、使用料改定等による経営状況の改善を行うことは、使用者の負担が増大することから現状では非常に難しい。
　なお、個別の合併処理浄化槽であるため、ある一定期間経過後は個々の利用者へ譲渡するなどの措置を検討する。
　現在は、平成２７年度に改定し、経営戦略を兼ねることとした高松市上下水道事業基本計画（平成２４年度～平成３５年度）に基づき、事業を行っているが、平成３０年度に水道と下水道の組織が分離したことから、今後、新たな計画を策定し、引き続き経営成績や財収状況を明確にし、効率的な事業運営を実施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</si>
</sst>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41-4CFE-B157-2EEFFB942BB9}"/>
            </c:ext>
          </c:extLst>
        </c:ser>
        <c:dLbls>
          <c:showLegendKey val="0"/>
          <c:showVal val="0"/>
          <c:showCatName val="0"/>
          <c:showSerName val="0"/>
          <c:showPercent val="0"/>
          <c:showBubbleSize val="0"/>
        </c:dLbls>
        <c:gapWidth val="150"/>
        <c:axId val="131869528"/>
        <c:axId val="19888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741-4CFE-B157-2EEFFB942BB9}"/>
            </c:ext>
          </c:extLst>
        </c:ser>
        <c:dLbls>
          <c:showLegendKey val="0"/>
          <c:showVal val="0"/>
          <c:showCatName val="0"/>
          <c:showSerName val="0"/>
          <c:showPercent val="0"/>
          <c:showBubbleSize val="0"/>
        </c:dLbls>
        <c:marker val="1"/>
        <c:smooth val="0"/>
        <c:axId val="131869528"/>
        <c:axId val="198885584"/>
      </c:lineChart>
      <c:dateAx>
        <c:axId val="131869528"/>
        <c:scaling>
          <c:orientation val="minMax"/>
        </c:scaling>
        <c:delete val="1"/>
        <c:axPos val="b"/>
        <c:numFmt formatCode="ge" sourceLinked="1"/>
        <c:majorTickMark val="none"/>
        <c:minorTickMark val="none"/>
        <c:tickLblPos val="none"/>
        <c:crossAx val="198885584"/>
        <c:crosses val="autoZero"/>
        <c:auto val="1"/>
        <c:lblOffset val="100"/>
        <c:baseTimeUnit val="years"/>
      </c:dateAx>
      <c:valAx>
        <c:axId val="19888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869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formatCode="#,##0.00;&quot;△&quot;#,##0.00">
                  <c:v>0</c:v>
                </c:pt>
                <c:pt idx="1">
                  <c:v>100</c:v>
                </c:pt>
                <c:pt idx="2" formatCode="#,##0.00;&quot;△&quot;#,##0.00">
                  <c:v>0</c:v>
                </c:pt>
                <c:pt idx="3">
                  <c:v>96.15</c:v>
                </c:pt>
                <c:pt idx="4">
                  <c:v>96.15</c:v>
                </c:pt>
              </c:numCache>
            </c:numRef>
          </c:val>
          <c:extLst>
            <c:ext xmlns:c16="http://schemas.microsoft.com/office/drawing/2014/chart" uri="{C3380CC4-5D6E-409C-BE32-E72D297353CC}">
              <c16:uniqueId val="{00000000-4790-4C10-99E1-B2A908F6CFAC}"/>
            </c:ext>
          </c:extLst>
        </c:ser>
        <c:dLbls>
          <c:showLegendKey val="0"/>
          <c:showVal val="0"/>
          <c:showCatName val="0"/>
          <c:showSerName val="0"/>
          <c:showPercent val="0"/>
          <c:showBubbleSize val="0"/>
        </c:dLbls>
        <c:gapWidth val="150"/>
        <c:axId val="198567208"/>
        <c:axId val="20008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c:ext xmlns:c16="http://schemas.microsoft.com/office/drawing/2014/chart" uri="{C3380CC4-5D6E-409C-BE32-E72D297353CC}">
              <c16:uniqueId val="{00000001-4790-4C10-99E1-B2A908F6CFAC}"/>
            </c:ext>
          </c:extLst>
        </c:ser>
        <c:dLbls>
          <c:showLegendKey val="0"/>
          <c:showVal val="0"/>
          <c:showCatName val="0"/>
          <c:showSerName val="0"/>
          <c:showPercent val="0"/>
          <c:showBubbleSize val="0"/>
        </c:dLbls>
        <c:marker val="1"/>
        <c:smooth val="0"/>
        <c:axId val="198567208"/>
        <c:axId val="200085024"/>
      </c:lineChart>
      <c:dateAx>
        <c:axId val="198567208"/>
        <c:scaling>
          <c:orientation val="minMax"/>
        </c:scaling>
        <c:delete val="1"/>
        <c:axPos val="b"/>
        <c:numFmt formatCode="ge" sourceLinked="1"/>
        <c:majorTickMark val="none"/>
        <c:minorTickMark val="none"/>
        <c:tickLblPos val="none"/>
        <c:crossAx val="200085024"/>
        <c:crosses val="autoZero"/>
        <c:auto val="1"/>
        <c:lblOffset val="100"/>
        <c:baseTimeUnit val="years"/>
      </c:dateAx>
      <c:valAx>
        <c:axId val="20008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567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814-4571-83A8-4FB6EA70342E}"/>
            </c:ext>
          </c:extLst>
        </c:ser>
        <c:dLbls>
          <c:showLegendKey val="0"/>
          <c:showVal val="0"/>
          <c:showCatName val="0"/>
          <c:showSerName val="0"/>
          <c:showPercent val="0"/>
          <c:showBubbleSize val="0"/>
        </c:dLbls>
        <c:gapWidth val="150"/>
        <c:axId val="200086200"/>
        <c:axId val="20008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c:ext xmlns:c16="http://schemas.microsoft.com/office/drawing/2014/chart" uri="{C3380CC4-5D6E-409C-BE32-E72D297353CC}">
              <c16:uniqueId val="{00000001-E814-4571-83A8-4FB6EA70342E}"/>
            </c:ext>
          </c:extLst>
        </c:ser>
        <c:dLbls>
          <c:showLegendKey val="0"/>
          <c:showVal val="0"/>
          <c:showCatName val="0"/>
          <c:showSerName val="0"/>
          <c:showPercent val="0"/>
          <c:showBubbleSize val="0"/>
        </c:dLbls>
        <c:marker val="1"/>
        <c:smooth val="0"/>
        <c:axId val="200086200"/>
        <c:axId val="200086592"/>
      </c:lineChart>
      <c:dateAx>
        <c:axId val="200086200"/>
        <c:scaling>
          <c:orientation val="minMax"/>
        </c:scaling>
        <c:delete val="1"/>
        <c:axPos val="b"/>
        <c:numFmt formatCode="ge" sourceLinked="1"/>
        <c:majorTickMark val="none"/>
        <c:minorTickMark val="none"/>
        <c:tickLblPos val="none"/>
        <c:crossAx val="200086592"/>
        <c:crosses val="autoZero"/>
        <c:auto val="1"/>
        <c:lblOffset val="100"/>
        <c:baseTimeUnit val="years"/>
      </c:dateAx>
      <c:valAx>
        <c:axId val="20008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086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BF3-4DD8-978B-81C43587F15D}"/>
            </c:ext>
          </c:extLst>
        </c:ser>
        <c:dLbls>
          <c:showLegendKey val="0"/>
          <c:showVal val="0"/>
          <c:showCatName val="0"/>
          <c:showSerName val="0"/>
          <c:showPercent val="0"/>
          <c:showBubbleSize val="0"/>
        </c:dLbls>
        <c:gapWidth val="150"/>
        <c:axId val="199851176"/>
        <c:axId val="199857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89.7</c:v>
                </c:pt>
                <c:pt idx="1">
                  <c:v>90.66</c:v>
                </c:pt>
                <c:pt idx="2">
                  <c:v>89.69</c:v>
                </c:pt>
                <c:pt idx="3">
                  <c:v>85.72</c:v>
                </c:pt>
                <c:pt idx="4">
                  <c:v>93.44</c:v>
                </c:pt>
              </c:numCache>
            </c:numRef>
          </c:val>
          <c:smooth val="0"/>
          <c:extLst>
            <c:ext xmlns:c16="http://schemas.microsoft.com/office/drawing/2014/chart" uri="{C3380CC4-5D6E-409C-BE32-E72D297353CC}">
              <c16:uniqueId val="{00000001-7BF3-4DD8-978B-81C43587F15D}"/>
            </c:ext>
          </c:extLst>
        </c:ser>
        <c:dLbls>
          <c:showLegendKey val="0"/>
          <c:showVal val="0"/>
          <c:showCatName val="0"/>
          <c:showSerName val="0"/>
          <c:showPercent val="0"/>
          <c:showBubbleSize val="0"/>
        </c:dLbls>
        <c:marker val="1"/>
        <c:smooth val="0"/>
        <c:axId val="199851176"/>
        <c:axId val="199857704"/>
      </c:lineChart>
      <c:dateAx>
        <c:axId val="199851176"/>
        <c:scaling>
          <c:orientation val="minMax"/>
        </c:scaling>
        <c:delete val="1"/>
        <c:axPos val="b"/>
        <c:numFmt formatCode="ge" sourceLinked="1"/>
        <c:majorTickMark val="none"/>
        <c:minorTickMark val="none"/>
        <c:tickLblPos val="none"/>
        <c:crossAx val="199857704"/>
        <c:crosses val="autoZero"/>
        <c:auto val="1"/>
        <c:lblOffset val="100"/>
        <c:baseTimeUnit val="years"/>
      </c:dateAx>
      <c:valAx>
        <c:axId val="19985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851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6.37</c:v>
                </c:pt>
                <c:pt idx="1">
                  <c:v>16.87</c:v>
                </c:pt>
                <c:pt idx="2">
                  <c:v>21.09</c:v>
                </c:pt>
                <c:pt idx="3">
                  <c:v>25.31</c:v>
                </c:pt>
                <c:pt idx="4">
                  <c:v>29.53</c:v>
                </c:pt>
              </c:numCache>
            </c:numRef>
          </c:val>
          <c:extLst>
            <c:ext xmlns:c16="http://schemas.microsoft.com/office/drawing/2014/chart" uri="{C3380CC4-5D6E-409C-BE32-E72D297353CC}">
              <c16:uniqueId val="{00000000-B8E5-40B3-BBC0-4A24218A3B32}"/>
            </c:ext>
          </c:extLst>
        </c:ser>
        <c:dLbls>
          <c:showLegendKey val="0"/>
          <c:showVal val="0"/>
          <c:showCatName val="0"/>
          <c:showSerName val="0"/>
          <c:showPercent val="0"/>
          <c:showBubbleSize val="0"/>
        </c:dLbls>
        <c:gapWidth val="150"/>
        <c:axId val="199512800"/>
        <c:axId val="19951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6.48</c:v>
                </c:pt>
                <c:pt idx="1">
                  <c:v>13.6</c:v>
                </c:pt>
                <c:pt idx="2">
                  <c:v>14.97</c:v>
                </c:pt>
                <c:pt idx="3">
                  <c:v>16.16</c:v>
                </c:pt>
                <c:pt idx="4">
                  <c:v>16.420000000000002</c:v>
                </c:pt>
              </c:numCache>
            </c:numRef>
          </c:val>
          <c:smooth val="0"/>
          <c:extLst>
            <c:ext xmlns:c16="http://schemas.microsoft.com/office/drawing/2014/chart" uri="{C3380CC4-5D6E-409C-BE32-E72D297353CC}">
              <c16:uniqueId val="{00000001-B8E5-40B3-BBC0-4A24218A3B32}"/>
            </c:ext>
          </c:extLst>
        </c:ser>
        <c:dLbls>
          <c:showLegendKey val="0"/>
          <c:showVal val="0"/>
          <c:showCatName val="0"/>
          <c:showSerName val="0"/>
          <c:showPercent val="0"/>
          <c:showBubbleSize val="0"/>
        </c:dLbls>
        <c:marker val="1"/>
        <c:smooth val="0"/>
        <c:axId val="199512800"/>
        <c:axId val="199513696"/>
      </c:lineChart>
      <c:dateAx>
        <c:axId val="199512800"/>
        <c:scaling>
          <c:orientation val="minMax"/>
        </c:scaling>
        <c:delete val="1"/>
        <c:axPos val="b"/>
        <c:numFmt formatCode="ge" sourceLinked="1"/>
        <c:majorTickMark val="none"/>
        <c:minorTickMark val="none"/>
        <c:tickLblPos val="none"/>
        <c:crossAx val="199513696"/>
        <c:crosses val="autoZero"/>
        <c:auto val="1"/>
        <c:lblOffset val="100"/>
        <c:baseTimeUnit val="years"/>
      </c:dateAx>
      <c:valAx>
        <c:axId val="19951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51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48-4B98-8316-9A8D12085C03}"/>
            </c:ext>
          </c:extLst>
        </c:ser>
        <c:dLbls>
          <c:showLegendKey val="0"/>
          <c:showVal val="0"/>
          <c:showCatName val="0"/>
          <c:showSerName val="0"/>
          <c:showPercent val="0"/>
          <c:showBubbleSize val="0"/>
        </c:dLbls>
        <c:gapWidth val="150"/>
        <c:axId val="199597488"/>
        <c:axId val="19960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548-4B98-8316-9A8D12085C03}"/>
            </c:ext>
          </c:extLst>
        </c:ser>
        <c:dLbls>
          <c:showLegendKey val="0"/>
          <c:showVal val="0"/>
          <c:showCatName val="0"/>
          <c:showSerName val="0"/>
          <c:showPercent val="0"/>
          <c:showBubbleSize val="0"/>
        </c:dLbls>
        <c:marker val="1"/>
        <c:smooth val="0"/>
        <c:axId val="199597488"/>
        <c:axId val="199604016"/>
      </c:lineChart>
      <c:dateAx>
        <c:axId val="199597488"/>
        <c:scaling>
          <c:orientation val="minMax"/>
        </c:scaling>
        <c:delete val="1"/>
        <c:axPos val="b"/>
        <c:numFmt formatCode="ge" sourceLinked="1"/>
        <c:majorTickMark val="none"/>
        <c:minorTickMark val="none"/>
        <c:tickLblPos val="none"/>
        <c:crossAx val="199604016"/>
        <c:crosses val="autoZero"/>
        <c:auto val="1"/>
        <c:lblOffset val="100"/>
        <c:baseTimeUnit val="years"/>
      </c:dateAx>
      <c:valAx>
        <c:axId val="19960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59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B0-497C-A33B-101D5AE6134B}"/>
            </c:ext>
          </c:extLst>
        </c:ser>
        <c:dLbls>
          <c:showLegendKey val="0"/>
          <c:showVal val="0"/>
          <c:showCatName val="0"/>
          <c:showSerName val="0"/>
          <c:showPercent val="0"/>
          <c:showBubbleSize val="0"/>
        </c:dLbls>
        <c:gapWidth val="150"/>
        <c:axId val="198567600"/>
        <c:axId val="198567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76.069999999999993</c:v>
                </c:pt>
                <c:pt idx="1">
                  <c:v>91.1</c:v>
                </c:pt>
                <c:pt idx="2">
                  <c:v>124.89</c:v>
                </c:pt>
                <c:pt idx="3">
                  <c:v>129.72999999999999</c:v>
                </c:pt>
                <c:pt idx="4">
                  <c:v>123.58</c:v>
                </c:pt>
              </c:numCache>
            </c:numRef>
          </c:val>
          <c:smooth val="0"/>
          <c:extLst>
            <c:ext xmlns:c16="http://schemas.microsoft.com/office/drawing/2014/chart" uri="{C3380CC4-5D6E-409C-BE32-E72D297353CC}">
              <c16:uniqueId val="{00000001-70B0-497C-A33B-101D5AE6134B}"/>
            </c:ext>
          </c:extLst>
        </c:ser>
        <c:dLbls>
          <c:showLegendKey val="0"/>
          <c:showVal val="0"/>
          <c:showCatName val="0"/>
          <c:showSerName val="0"/>
          <c:showPercent val="0"/>
          <c:showBubbleSize val="0"/>
        </c:dLbls>
        <c:marker val="1"/>
        <c:smooth val="0"/>
        <c:axId val="198567600"/>
        <c:axId val="198567992"/>
      </c:lineChart>
      <c:dateAx>
        <c:axId val="198567600"/>
        <c:scaling>
          <c:orientation val="minMax"/>
        </c:scaling>
        <c:delete val="1"/>
        <c:axPos val="b"/>
        <c:numFmt formatCode="ge" sourceLinked="1"/>
        <c:majorTickMark val="none"/>
        <c:minorTickMark val="none"/>
        <c:tickLblPos val="none"/>
        <c:crossAx val="198567992"/>
        <c:crosses val="autoZero"/>
        <c:auto val="1"/>
        <c:lblOffset val="100"/>
        <c:baseTimeUnit val="years"/>
      </c:dateAx>
      <c:valAx>
        <c:axId val="198567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56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607.01</c:v>
                </c:pt>
                <c:pt idx="2">
                  <c:v>1580.42</c:v>
                </c:pt>
                <c:pt idx="3">
                  <c:v>2019.6</c:v>
                </c:pt>
                <c:pt idx="4">
                  <c:v>3282.68</c:v>
                </c:pt>
              </c:numCache>
            </c:numRef>
          </c:val>
          <c:extLst>
            <c:ext xmlns:c16="http://schemas.microsoft.com/office/drawing/2014/chart" uri="{C3380CC4-5D6E-409C-BE32-E72D297353CC}">
              <c16:uniqueId val="{00000000-2898-41C2-B1DC-94F50D13440A}"/>
            </c:ext>
          </c:extLst>
        </c:ser>
        <c:dLbls>
          <c:showLegendKey val="0"/>
          <c:showVal val="0"/>
          <c:showCatName val="0"/>
          <c:showSerName val="0"/>
          <c:showPercent val="0"/>
          <c:showBubbleSize val="0"/>
        </c:dLbls>
        <c:gapWidth val="150"/>
        <c:axId val="199634024"/>
        <c:axId val="19963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377.59</c:v>
                </c:pt>
                <c:pt idx="1">
                  <c:v>247.48</c:v>
                </c:pt>
                <c:pt idx="2">
                  <c:v>221.76</c:v>
                </c:pt>
                <c:pt idx="3">
                  <c:v>180.07</c:v>
                </c:pt>
                <c:pt idx="4">
                  <c:v>172.39</c:v>
                </c:pt>
              </c:numCache>
            </c:numRef>
          </c:val>
          <c:smooth val="0"/>
          <c:extLst>
            <c:ext xmlns:c16="http://schemas.microsoft.com/office/drawing/2014/chart" uri="{C3380CC4-5D6E-409C-BE32-E72D297353CC}">
              <c16:uniqueId val="{00000001-2898-41C2-B1DC-94F50D13440A}"/>
            </c:ext>
          </c:extLst>
        </c:ser>
        <c:dLbls>
          <c:showLegendKey val="0"/>
          <c:showVal val="0"/>
          <c:showCatName val="0"/>
          <c:showSerName val="0"/>
          <c:showPercent val="0"/>
          <c:showBubbleSize val="0"/>
        </c:dLbls>
        <c:marker val="1"/>
        <c:smooth val="0"/>
        <c:axId val="199634024"/>
        <c:axId val="199634416"/>
      </c:lineChart>
      <c:dateAx>
        <c:axId val="199634024"/>
        <c:scaling>
          <c:orientation val="minMax"/>
        </c:scaling>
        <c:delete val="1"/>
        <c:axPos val="b"/>
        <c:numFmt formatCode="ge" sourceLinked="1"/>
        <c:majorTickMark val="none"/>
        <c:minorTickMark val="none"/>
        <c:tickLblPos val="none"/>
        <c:crossAx val="199634416"/>
        <c:crosses val="autoZero"/>
        <c:auto val="1"/>
        <c:lblOffset val="100"/>
        <c:baseTimeUnit val="years"/>
      </c:dateAx>
      <c:valAx>
        <c:axId val="19963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63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234.82</c:v>
                </c:pt>
                <c:pt idx="1">
                  <c:v>223.59</c:v>
                </c:pt>
                <c:pt idx="2">
                  <c:v>204.28</c:v>
                </c:pt>
                <c:pt idx="3" formatCode="#,##0.00;&quot;△&quot;#,##0.00">
                  <c:v>210.63</c:v>
                </c:pt>
                <c:pt idx="4">
                  <c:v>197.69</c:v>
                </c:pt>
              </c:numCache>
            </c:numRef>
          </c:val>
          <c:extLst>
            <c:ext xmlns:c16="http://schemas.microsoft.com/office/drawing/2014/chart" uri="{C3380CC4-5D6E-409C-BE32-E72D297353CC}">
              <c16:uniqueId val="{00000000-011C-44B4-BF47-218BCF0E19FC}"/>
            </c:ext>
          </c:extLst>
        </c:ser>
        <c:dLbls>
          <c:showLegendKey val="0"/>
          <c:showVal val="0"/>
          <c:showCatName val="0"/>
          <c:showSerName val="0"/>
          <c:showPercent val="0"/>
          <c:showBubbleSize val="0"/>
        </c:dLbls>
        <c:gapWidth val="150"/>
        <c:axId val="199635592"/>
        <c:axId val="19963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c:ext xmlns:c16="http://schemas.microsoft.com/office/drawing/2014/chart" uri="{C3380CC4-5D6E-409C-BE32-E72D297353CC}">
              <c16:uniqueId val="{00000001-011C-44B4-BF47-218BCF0E19FC}"/>
            </c:ext>
          </c:extLst>
        </c:ser>
        <c:dLbls>
          <c:showLegendKey val="0"/>
          <c:showVal val="0"/>
          <c:showCatName val="0"/>
          <c:showSerName val="0"/>
          <c:showPercent val="0"/>
          <c:showBubbleSize val="0"/>
        </c:dLbls>
        <c:marker val="1"/>
        <c:smooth val="0"/>
        <c:axId val="199635592"/>
        <c:axId val="199635984"/>
      </c:lineChart>
      <c:dateAx>
        <c:axId val="199635592"/>
        <c:scaling>
          <c:orientation val="minMax"/>
        </c:scaling>
        <c:delete val="1"/>
        <c:axPos val="b"/>
        <c:numFmt formatCode="ge" sourceLinked="1"/>
        <c:majorTickMark val="none"/>
        <c:minorTickMark val="none"/>
        <c:tickLblPos val="none"/>
        <c:crossAx val="199635984"/>
        <c:crosses val="autoZero"/>
        <c:auto val="1"/>
        <c:lblOffset val="100"/>
        <c:baseTimeUnit val="years"/>
      </c:dateAx>
      <c:valAx>
        <c:axId val="19963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63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73.209999999999994</c:v>
                </c:pt>
                <c:pt idx="1">
                  <c:v>73.2</c:v>
                </c:pt>
                <c:pt idx="2">
                  <c:v>84.56</c:v>
                </c:pt>
                <c:pt idx="3">
                  <c:v>80.91</c:v>
                </c:pt>
                <c:pt idx="4">
                  <c:v>87.49</c:v>
                </c:pt>
              </c:numCache>
            </c:numRef>
          </c:val>
          <c:extLst>
            <c:ext xmlns:c16="http://schemas.microsoft.com/office/drawing/2014/chart" uri="{C3380CC4-5D6E-409C-BE32-E72D297353CC}">
              <c16:uniqueId val="{00000000-06F6-4857-BEE1-74A09468FE15}"/>
            </c:ext>
          </c:extLst>
        </c:ser>
        <c:dLbls>
          <c:showLegendKey val="0"/>
          <c:showVal val="0"/>
          <c:showCatName val="0"/>
          <c:showSerName val="0"/>
          <c:showPercent val="0"/>
          <c:showBubbleSize val="0"/>
        </c:dLbls>
        <c:gapWidth val="150"/>
        <c:axId val="198566816"/>
        <c:axId val="198566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c:ext xmlns:c16="http://schemas.microsoft.com/office/drawing/2014/chart" uri="{C3380CC4-5D6E-409C-BE32-E72D297353CC}">
              <c16:uniqueId val="{00000001-06F6-4857-BEE1-74A09468FE15}"/>
            </c:ext>
          </c:extLst>
        </c:ser>
        <c:dLbls>
          <c:showLegendKey val="0"/>
          <c:showVal val="0"/>
          <c:showCatName val="0"/>
          <c:showSerName val="0"/>
          <c:showPercent val="0"/>
          <c:showBubbleSize val="0"/>
        </c:dLbls>
        <c:marker val="1"/>
        <c:smooth val="0"/>
        <c:axId val="198566816"/>
        <c:axId val="198566424"/>
      </c:lineChart>
      <c:dateAx>
        <c:axId val="198566816"/>
        <c:scaling>
          <c:orientation val="minMax"/>
        </c:scaling>
        <c:delete val="1"/>
        <c:axPos val="b"/>
        <c:numFmt formatCode="ge" sourceLinked="1"/>
        <c:majorTickMark val="none"/>
        <c:minorTickMark val="none"/>
        <c:tickLblPos val="none"/>
        <c:crossAx val="198566424"/>
        <c:crosses val="autoZero"/>
        <c:auto val="1"/>
        <c:lblOffset val="100"/>
        <c:baseTimeUnit val="years"/>
      </c:dateAx>
      <c:valAx>
        <c:axId val="198566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56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186.19</c:v>
                </c:pt>
                <c:pt idx="1">
                  <c:v>191.45</c:v>
                </c:pt>
                <c:pt idx="2">
                  <c:v>179.07</c:v>
                </c:pt>
                <c:pt idx="3">
                  <c:v>174.21</c:v>
                </c:pt>
                <c:pt idx="4">
                  <c:v>163.72999999999999</c:v>
                </c:pt>
              </c:numCache>
            </c:numRef>
          </c:val>
          <c:extLst>
            <c:ext xmlns:c16="http://schemas.microsoft.com/office/drawing/2014/chart" uri="{C3380CC4-5D6E-409C-BE32-E72D297353CC}">
              <c16:uniqueId val="{00000000-F4F4-4A54-9B36-BC8A7BD38298}"/>
            </c:ext>
          </c:extLst>
        </c:ser>
        <c:dLbls>
          <c:showLegendKey val="0"/>
          <c:showVal val="0"/>
          <c:showCatName val="0"/>
          <c:showSerName val="0"/>
          <c:showPercent val="0"/>
          <c:showBubbleSize val="0"/>
        </c:dLbls>
        <c:gapWidth val="150"/>
        <c:axId val="199637160"/>
        <c:axId val="200083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c:ext xmlns:c16="http://schemas.microsoft.com/office/drawing/2014/chart" uri="{C3380CC4-5D6E-409C-BE32-E72D297353CC}">
              <c16:uniqueId val="{00000001-F4F4-4A54-9B36-BC8A7BD38298}"/>
            </c:ext>
          </c:extLst>
        </c:ser>
        <c:dLbls>
          <c:showLegendKey val="0"/>
          <c:showVal val="0"/>
          <c:showCatName val="0"/>
          <c:showSerName val="0"/>
          <c:showPercent val="0"/>
          <c:showBubbleSize val="0"/>
        </c:dLbls>
        <c:marker val="1"/>
        <c:smooth val="0"/>
        <c:axId val="199637160"/>
        <c:axId val="200083848"/>
      </c:lineChart>
      <c:dateAx>
        <c:axId val="199637160"/>
        <c:scaling>
          <c:orientation val="minMax"/>
        </c:scaling>
        <c:delete val="1"/>
        <c:axPos val="b"/>
        <c:numFmt formatCode="ge" sourceLinked="1"/>
        <c:majorTickMark val="none"/>
        <c:minorTickMark val="none"/>
        <c:tickLblPos val="none"/>
        <c:crossAx val="200083848"/>
        <c:crosses val="autoZero"/>
        <c:auto val="1"/>
        <c:lblOffset val="100"/>
        <c:baseTimeUnit val="years"/>
      </c:dateAx>
      <c:valAx>
        <c:axId val="200083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63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3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香川県　高松市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自治体職員</v>
      </c>
      <c r="AE8" s="73"/>
      <c r="AF8" s="73"/>
      <c r="AG8" s="73"/>
      <c r="AH8" s="73"/>
      <c r="AI8" s="73"/>
      <c r="AJ8" s="73"/>
      <c r="AK8" s="3"/>
      <c r="AL8" s="67">
        <f>データ!S6</f>
        <v>429189</v>
      </c>
      <c r="AM8" s="67"/>
      <c r="AN8" s="67"/>
      <c r="AO8" s="67"/>
      <c r="AP8" s="67"/>
      <c r="AQ8" s="67"/>
      <c r="AR8" s="67"/>
      <c r="AS8" s="67"/>
      <c r="AT8" s="66">
        <f>データ!T6</f>
        <v>375.41</v>
      </c>
      <c r="AU8" s="66"/>
      <c r="AV8" s="66"/>
      <c r="AW8" s="66"/>
      <c r="AX8" s="66"/>
      <c r="AY8" s="66"/>
      <c r="AZ8" s="66"/>
      <c r="BA8" s="66"/>
      <c r="BB8" s="66">
        <f>データ!U6</f>
        <v>1143.25</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83.6</v>
      </c>
      <c r="J10" s="66"/>
      <c r="K10" s="66"/>
      <c r="L10" s="66"/>
      <c r="M10" s="66"/>
      <c r="N10" s="66"/>
      <c r="O10" s="66"/>
      <c r="P10" s="66">
        <f>データ!P6</f>
        <v>0.03</v>
      </c>
      <c r="Q10" s="66"/>
      <c r="R10" s="66"/>
      <c r="S10" s="66"/>
      <c r="T10" s="66"/>
      <c r="U10" s="66"/>
      <c r="V10" s="66"/>
      <c r="W10" s="66">
        <f>データ!Q6</f>
        <v>100</v>
      </c>
      <c r="X10" s="66"/>
      <c r="Y10" s="66"/>
      <c r="Z10" s="66"/>
      <c r="AA10" s="66"/>
      <c r="AB10" s="66"/>
      <c r="AC10" s="66"/>
      <c r="AD10" s="67">
        <f>データ!R6</f>
        <v>3672</v>
      </c>
      <c r="AE10" s="67"/>
      <c r="AF10" s="67"/>
      <c r="AG10" s="67"/>
      <c r="AH10" s="67"/>
      <c r="AI10" s="67"/>
      <c r="AJ10" s="67"/>
      <c r="AK10" s="2"/>
      <c r="AL10" s="67">
        <f>データ!V6</f>
        <v>118</v>
      </c>
      <c r="AM10" s="67"/>
      <c r="AN10" s="67"/>
      <c r="AO10" s="67"/>
      <c r="AP10" s="67"/>
      <c r="AQ10" s="67"/>
      <c r="AR10" s="67"/>
      <c r="AS10" s="67"/>
      <c r="AT10" s="66">
        <f>データ!W6</f>
        <v>11.52</v>
      </c>
      <c r="AU10" s="66"/>
      <c r="AV10" s="66"/>
      <c r="AW10" s="66"/>
      <c r="AX10" s="66"/>
      <c r="AY10" s="66"/>
      <c r="AZ10" s="66"/>
      <c r="BA10" s="66"/>
      <c r="BB10" s="66">
        <f>データ!X6</f>
        <v>10.24</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【89.83】</v>
      </c>
      <c r="F86" s="26" t="str">
        <f>データ!AT6</f>
        <v>【148.12】</v>
      </c>
      <c r="G86" s="26" t="str">
        <f>データ!BE6</f>
        <v>【133.07】</v>
      </c>
      <c r="H86" s="26" t="str">
        <f>データ!BP6</f>
        <v>【329.28】</v>
      </c>
      <c r="I86" s="26" t="str">
        <f>データ!CA6</f>
        <v>【60.55】</v>
      </c>
      <c r="J86" s="26" t="str">
        <f>データ!CL6</f>
        <v>【269.12】</v>
      </c>
      <c r="K86" s="26" t="str">
        <f>データ!CW6</f>
        <v>【59.35】</v>
      </c>
      <c r="L86" s="26" t="str">
        <f>データ!DH6</f>
        <v>【76.98】</v>
      </c>
      <c r="M86" s="26" t="str">
        <f>データ!DS6</f>
        <v>【16.89】</v>
      </c>
      <c r="N86" s="26" t="str">
        <f>データ!ED6</f>
        <v>【-】</v>
      </c>
      <c r="O86" s="26" t="str">
        <f>データ!EO6</f>
        <v>【-】</v>
      </c>
    </row>
  </sheetData>
  <sheetProtection algorithmName="SHA-512" hashValue="jYerO1vBBfP61vCKq3yx5UpQrhY6TIEI5c2xW/E9iNdpY9CBP8F9TxOwC6/4fbpVLWeCknzG6Dv/thuqP8SIxA==" saltValue="iemaXmJPd4dU10emYiJt3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AY1" workbookViewId="0">
      <selection activeCell="BI8" sqref="BI8"/>
    </sheetView>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372013</v>
      </c>
      <c r="D6" s="33">
        <f t="shared" si="3"/>
        <v>46</v>
      </c>
      <c r="E6" s="33">
        <f t="shared" si="3"/>
        <v>18</v>
      </c>
      <c r="F6" s="33">
        <f t="shared" si="3"/>
        <v>0</v>
      </c>
      <c r="G6" s="33">
        <f t="shared" si="3"/>
        <v>0</v>
      </c>
      <c r="H6" s="33" t="str">
        <f t="shared" si="3"/>
        <v>香川県　高松市</v>
      </c>
      <c r="I6" s="33" t="str">
        <f t="shared" si="3"/>
        <v>法適用</v>
      </c>
      <c r="J6" s="33" t="str">
        <f t="shared" si="3"/>
        <v>下水道事業</v>
      </c>
      <c r="K6" s="33" t="str">
        <f t="shared" si="3"/>
        <v>特定地域生活排水処理</v>
      </c>
      <c r="L6" s="33" t="str">
        <f t="shared" si="3"/>
        <v>K3</v>
      </c>
      <c r="M6" s="33" t="str">
        <f t="shared" si="3"/>
        <v>自治体職員</v>
      </c>
      <c r="N6" s="34" t="str">
        <f t="shared" si="3"/>
        <v>-</v>
      </c>
      <c r="O6" s="34">
        <f t="shared" si="3"/>
        <v>83.6</v>
      </c>
      <c r="P6" s="34">
        <f t="shared" si="3"/>
        <v>0.03</v>
      </c>
      <c r="Q6" s="34">
        <f t="shared" si="3"/>
        <v>100</v>
      </c>
      <c r="R6" s="34">
        <f t="shared" si="3"/>
        <v>3672</v>
      </c>
      <c r="S6" s="34">
        <f t="shared" si="3"/>
        <v>429189</v>
      </c>
      <c r="T6" s="34">
        <f t="shared" si="3"/>
        <v>375.41</v>
      </c>
      <c r="U6" s="34">
        <f t="shared" si="3"/>
        <v>1143.25</v>
      </c>
      <c r="V6" s="34">
        <f t="shared" si="3"/>
        <v>118</v>
      </c>
      <c r="W6" s="34">
        <f t="shared" si="3"/>
        <v>11.52</v>
      </c>
      <c r="X6" s="34">
        <f t="shared" si="3"/>
        <v>10.24</v>
      </c>
      <c r="Y6" s="35">
        <f>IF(Y7="",NA(),Y7)</f>
        <v>100</v>
      </c>
      <c r="Z6" s="35">
        <f t="shared" ref="Z6:AH6" si="4">IF(Z7="",NA(),Z7)</f>
        <v>100</v>
      </c>
      <c r="AA6" s="35">
        <f t="shared" si="4"/>
        <v>100</v>
      </c>
      <c r="AB6" s="35">
        <f t="shared" si="4"/>
        <v>100</v>
      </c>
      <c r="AC6" s="35">
        <f t="shared" si="4"/>
        <v>100</v>
      </c>
      <c r="AD6" s="35">
        <f t="shared" si="4"/>
        <v>89.7</v>
      </c>
      <c r="AE6" s="35">
        <f t="shared" si="4"/>
        <v>90.66</v>
      </c>
      <c r="AF6" s="35">
        <f t="shared" si="4"/>
        <v>89.69</v>
      </c>
      <c r="AG6" s="35">
        <f t="shared" si="4"/>
        <v>85.72</v>
      </c>
      <c r="AH6" s="35">
        <f t="shared" si="4"/>
        <v>93.44</v>
      </c>
      <c r="AI6" s="34" t="str">
        <f>IF(AI7="","",IF(AI7="-","【-】","【"&amp;SUBSTITUTE(TEXT(AI7,"#,##0.00"),"-","△")&amp;"】"))</f>
        <v>【89.83】</v>
      </c>
      <c r="AJ6" s="34">
        <f>IF(AJ7="",NA(),AJ7)</f>
        <v>0</v>
      </c>
      <c r="AK6" s="34">
        <f t="shared" ref="AK6:AS6" si="5">IF(AK7="",NA(),AK7)</f>
        <v>0</v>
      </c>
      <c r="AL6" s="34">
        <f t="shared" si="5"/>
        <v>0</v>
      </c>
      <c r="AM6" s="34">
        <f t="shared" si="5"/>
        <v>0</v>
      </c>
      <c r="AN6" s="34">
        <f t="shared" si="5"/>
        <v>0</v>
      </c>
      <c r="AO6" s="35">
        <f t="shared" si="5"/>
        <v>76.069999999999993</v>
      </c>
      <c r="AP6" s="35">
        <f t="shared" si="5"/>
        <v>91.1</v>
      </c>
      <c r="AQ6" s="35">
        <f t="shared" si="5"/>
        <v>124.89</v>
      </c>
      <c r="AR6" s="35">
        <f t="shared" si="5"/>
        <v>129.72999999999999</v>
      </c>
      <c r="AS6" s="35">
        <f t="shared" si="5"/>
        <v>123.58</v>
      </c>
      <c r="AT6" s="34" t="str">
        <f>IF(AT7="","",IF(AT7="-","【-】","【"&amp;SUBSTITUTE(TEXT(AT7,"#,##0.00"),"-","△")&amp;"】"))</f>
        <v>【148.12】</v>
      </c>
      <c r="AU6" s="35" t="str">
        <f>IF(AU7="",NA(),AU7)</f>
        <v>-</v>
      </c>
      <c r="AV6" s="35">
        <f t="shared" ref="AV6:BD6" si="6">IF(AV7="",NA(),AV7)</f>
        <v>607.01</v>
      </c>
      <c r="AW6" s="35">
        <f t="shared" si="6"/>
        <v>1580.42</v>
      </c>
      <c r="AX6" s="35">
        <f t="shared" si="6"/>
        <v>2019.6</v>
      </c>
      <c r="AY6" s="35">
        <f t="shared" si="6"/>
        <v>3282.68</v>
      </c>
      <c r="AZ6" s="35">
        <f t="shared" si="6"/>
        <v>377.59</v>
      </c>
      <c r="BA6" s="35">
        <f t="shared" si="6"/>
        <v>247.48</v>
      </c>
      <c r="BB6" s="35">
        <f t="shared" si="6"/>
        <v>221.76</v>
      </c>
      <c r="BC6" s="35">
        <f t="shared" si="6"/>
        <v>180.07</v>
      </c>
      <c r="BD6" s="35">
        <f t="shared" si="6"/>
        <v>172.39</v>
      </c>
      <c r="BE6" s="34" t="str">
        <f>IF(BE7="","",IF(BE7="-","【-】","【"&amp;SUBSTITUTE(TEXT(BE7,"#,##0.00"),"-","△")&amp;"】"))</f>
        <v>【133.07】</v>
      </c>
      <c r="BF6" s="35">
        <f>IF(BF7="",NA(),BF7)</f>
        <v>234.82</v>
      </c>
      <c r="BG6" s="35">
        <f t="shared" ref="BG6:BO6" si="7">IF(BG7="",NA(),BG7)</f>
        <v>223.59</v>
      </c>
      <c r="BH6" s="35">
        <f t="shared" si="7"/>
        <v>204.28</v>
      </c>
      <c r="BI6" s="34">
        <f t="shared" si="7"/>
        <v>210.63</v>
      </c>
      <c r="BJ6" s="35">
        <f t="shared" si="7"/>
        <v>197.69</v>
      </c>
      <c r="BK6" s="35">
        <f t="shared" si="7"/>
        <v>446.63</v>
      </c>
      <c r="BL6" s="35">
        <f t="shared" si="7"/>
        <v>416.91</v>
      </c>
      <c r="BM6" s="35">
        <f t="shared" si="7"/>
        <v>392.19</v>
      </c>
      <c r="BN6" s="35">
        <f t="shared" si="7"/>
        <v>413.5</v>
      </c>
      <c r="BO6" s="35">
        <f t="shared" si="7"/>
        <v>407.42</v>
      </c>
      <c r="BP6" s="34" t="str">
        <f>IF(BP7="","",IF(BP7="-","【-】","【"&amp;SUBSTITUTE(TEXT(BP7,"#,##0.00"),"-","△")&amp;"】"))</f>
        <v>【329.28】</v>
      </c>
      <c r="BQ6" s="35">
        <f>IF(BQ7="",NA(),BQ7)</f>
        <v>73.209999999999994</v>
      </c>
      <c r="BR6" s="35">
        <f t="shared" ref="BR6:BZ6" si="8">IF(BR7="",NA(),BR7)</f>
        <v>73.2</v>
      </c>
      <c r="BS6" s="35">
        <f t="shared" si="8"/>
        <v>84.56</v>
      </c>
      <c r="BT6" s="35">
        <f t="shared" si="8"/>
        <v>80.91</v>
      </c>
      <c r="BU6" s="35">
        <f t="shared" si="8"/>
        <v>87.49</v>
      </c>
      <c r="BV6" s="35">
        <f t="shared" si="8"/>
        <v>58.53</v>
      </c>
      <c r="BW6" s="35">
        <f t="shared" si="8"/>
        <v>57.93</v>
      </c>
      <c r="BX6" s="35">
        <f t="shared" si="8"/>
        <v>57.03</v>
      </c>
      <c r="BY6" s="35">
        <f t="shared" si="8"/>
        <v>55.84</v>
      </c>
      <c r="BZ6" s="35">
        <f t="shared" si="8"/>
        <v>57.08</v>
      </c>
      <c r="CA6" s="34" t="str">
        <f>IF(CA7="","",IF(CA7="-","【-】","【"&amp;SUBSTITUTE(TEXT(CA7,"#,##0.00"),"-","△")&amp;"】"))</f>
        <v>【60.55】</v>
      </c>
      <c r="CB6" s="35">
        <f>IF(CB7="",NA(),CB7)</f>
        <v>186.19</v>
      </c>
      <c r="CC6" s="35">
        <f t="shared" ref="CC6:CK6" si="9">IF(CC7="",NA(),CC7)</f>
        <v>191.45</v>
      </c>
      <c r="CD6" s="35">
        <f t="shared" si="9"/>
        <v>179.07</v>
      </c>
      <c r="CE6" s="35">
        <f t="shared" si="9"/>
        <v>174.21</v>
      </c>
      <c r="CF6" s="35">
        <f t="shared" si="9"/>
        <v>163.72999999999999</v>
      </c>
      <c r="CG6" s="35">
        <f t="shared" si="9"/>
        <v>266.57</v>
      </c>
      <c r="CH6" s="35">
        <f t="shared" si="9"/>
        <v>276.93</v>
      </c>
      <c r="CI6" s="35">
        <f t="shared" si="9"/>
        <v>283.73</v>
      </c>
      <c r="CJ6" s="35">
        <f t="shared" si="9"/>
        <v>287.57</v>
      </c>
      <c r="CK6" s="35">
        <f t="shared" si="9"/>
        <v>286.86</v>
      </c>
      <c r="CL6" s="34" t="str">
        <f>IF(CL7="","",IF(CL7="-","【-】","【"&amp;SUBSTITUTE(TEXT(CL7,"#,##0.00"),"-","△")&amp;"】"))</f>
        <v>【269.12】</v>
      </c>
      <c r="CM6" s="34">
        <f>IF(CM7="",NA(),CM7)</f>
        <v>0</v>
      </c>
      <c r="CN6" s="35">
        <f t="shared" ref="CN6:CV6" si="10">IF(CN7="",NA(),CN7)</f>
        <v>100</v>
      </c>
      <c r="CO6" s="34">
        <f t="shared" si="10"/>
        <v>0</v>
      </c>
      <c r="CP6" s="35">
        <f t="shared" si="10"/>
        <v>96.15</v>
      </c>
      <c r="CQ6" s="35">
        <f t="shared" si="10"/>
        <v>96.15</v>
      </c>
      <c r="CR6" s="35">
        <f t="shared" si="10"/>
        <v>58.06</v>
      </c>
      <c r="CS6" s="35">
        <f t="shared" si="10"/>
        <v>59.08</v>
      </c>
      <c r="CT6" s="35">
        <f t="shared" si="10"/>
        <v>58.25</v>
      </c>
      <c r="CU6" s="35">
        <f t="shared" si="10"/>
        <v>61.55</v>
      </c>
      <c r="CV6" s="35">
        <f t="shared" si="10"/>
        <v>57.22</v>
      </c>
      <c r="CW6" s="34" t="str">
        <f>IF(CW7="","",IF(CW7="-","【-】","【"&amp;SUBSTITUTE(TEXT(CW7,"#,##0.00"),"-","△")&amp;"】"))</f>
        <v>【59.35】</v>
      </c>
      <c r="CX6" s="35">
        <f>IF(CX7="",NA(),CX7)</f>
        <v>100</v>
      </c>
      <c r="CY6" s="35">
        <f t="shared" ref="CY6:DG6" si="11">IF(CY7="",NA(),CY7)</f>
        <v>100</v>
      </c>
      <c r="CZ6" s="35">
        <f t="shared" si="11"/>
        <v>100</v>
      </c>
      <c r="DA6" s="35">
        <f t="shared" si="11"/>
        <v>100</v>
      </c>
      <c r="DB6" s="35">
        <f t="shared" si="11"/>
        <v>100</v>
      </c>
      <c r="DC6" s="35">
        <f t="shared" si="11"/>
        <v>75.790000000000006</v>
      </c>
      <c r="DD6" s="35">
        <f t="shared" si="11"/>
        <v>77.12</v>
      </c>
      <c r="DE6" s="35">
        <f t="shared" si="11"/>
        <v>68.150000000000006</v>
      </c>
      <c r="DF6" s="35">
        <f t="shared" si="11"/>
        <v>67.489999999999995</v>
      </c>
      <c r="DG6" s="35">
        <f t="shared" si="11"/>
        <v>67.290000000000006</v>
      </c>
      <c r="DH6" s="34" t="str">
        <f>IF(DH7="","",IF(DH7="-","【-】","【"&amp;SUBSTITUTE(TEXT(DH7,"#,##0.00"),"-","△")&amp;"】"))</f>
        <v>【76.98】</v>
      </c>
      <c r="DI6" s="35">
        <f>IF(DI7="",NA(),DI7)</f>
        <v>6.37</v>
      </c>
      <c r="DJ6" s="35">
        <f t="shared" ref="DJ6:DR6" si="12">IF(DJ7="",NA(),DJ7)</f>
        <v>16.87</v>
      </c>
      <c r="DK6" s="35">
        <f t="shared" si="12"/>
        <v>21.09</v>
      </c>
      <c r="DL6" s="35">
        <f t="shared" si="12"/>
        <v>25.31</v>
      </c>
      <c r="DM6" s="35">
        <f t="shared" si="12"/>
        <v>29.53</v>
      </c>
      <c r="DN6" s="35">
        <f t="shared" si="12"/>
        <v>6.48</v>
      </c>
      <c r="DO6" s="35">
        <f t="shared" si="12"/>
        <v>13.6</v>
      </c>
      <c r="DP6" s="35">
        <f t="shared" si="12"/>
        <v>14.97</v>
      </c>
      <c r="DQ6" s="35">
        <f t="shared" si="12"/>
        <v>16.16</v>
      </c>
      <c r="DR6" s="35">
        <f t="shared" si="12"/>
        <v>16.420000000000002</v>
      </c>
      <c r="DS6" s="34" t="str">
        <f>IF(DS7="","",IF(DS7="-","【-】","【"&amp;SUBSTITUTE(TEXT(DS7,"#,##0.00"),"-","△")&amp;"】"))</f>
        <v>【16.89】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2017</v>
      </c>
      <c r="C7" s="37">
        <v>372013</v>
      </c>
      <c r="D7" s="37">
        <v>46</v>
      </c>
      <c r="E7" s="37">
        <v>18</v>
      </c>
      <c r="F7" s="37">
        <v>0</v>
      </c>
      <c r="G7" s="37">
        <v>0</v>
      </c>
      <c r="H7" s="37" t="s">
        <v>108</v>
      </c>
      <c r="I7" s="37" t="s">
        <v>109</v>
      </c>
      <c r="J7" s="37" t="s">
        <v>110</v>
      </c>
      <c r="K7" s="37" t="s">
        <v>111</v>
      </c>
      <c r="L7" s="37" t="s">
        <v>112</v>
      </c>
      <c r="M7" s="37" t="s">
        <v>113</v>
      </c>
      <c r="N7" s="38" t="s">
        <v>114</v>
      </c>
      <c r="O7" s="38">
        <v>83.6</v>
      </c>
      <c r="P7" s="38">
        <v>0.03</v>
      </c>
      <c r="Q7" s="38">
        <v>100</v>
      </c>
      <c r="R7" s="38">
        <v>3672</v>
      </c>
      <c r="S7" s="38">
        <v>429189</v>
      </c>
      <c r="T7" s="38">
        <v>375.41</v>
      </c>
      <c r="U7" s="38">
        <v>1143.25</v>
      </c>
      <c r="V7" s="38">
        <v>118</v>
      </c>
      <c r="W7" s="38">
        <v>11.52</v>
      </c>
      <c r="X7" s="38">
        <v>10.24</v>
      </c>
      <c r="Y7" s="38">
        <v>100</v>
      </c>
      <c r="Z7" s="38">
        <v>100</v>
      </c>
      <c r="AA7" s="38">
        <v>100</v>
      </c>
      <c r="AB7" s="38">
        <v>100</v>
      </c>
      <c r="AC7" s="38">
        <v>100</v>
      </c>
      <c r="AD7" s="38">
        <v>89.7</v>
      </c>
      <c r="AE7" s="38">
        <v>90.66</v>
      </c>
      <c r="AF7" s="38">
        <v>89.69</v>
      </c>
      <c r="AG7" s="38">
        <v>85.72</v>
      </c>
      <c r="AH7" s="38">
        <v>93.44</v>
      </c>
      <c r="AI7" s="38">
        <v>89.83</v>
      </c>
      <c r="AJ7" s="38">
        <v>0</v>
      </c>
      <c r="AK7" s="38">
        <v>0</v>
      </c>
      <c r="AL7" s="38">
        <v>0</v>
      </c>
      <c r="AM7" s="38">
        <v>0</v>
      </c>
      <c r="AN7" s="38">
        <v>0</v>
      </c>
      <c r="AO7" s="38">
        <v>76.069999999999993</v>
      </c>
      <c r="AP7" s="38">
        <v>91.1</v>
      </c>
      <c r="AQ7" s="38">
        <v>124.89</v>
      </c>
      <c r="AR7" s="38">
        <v>129.72999999999999</v>
      </c>
      <c r="AS7" s="38">
        <v>123.58</v>
      </c>
      <c r="AT7" s="38">
        <v>148.12</v>
      </c>
      <c r="AU7" s="38" t="s">
        <v>114</v>
      </c>
      <c r="AV7" s="38">
        <v>607.01</v>
      </c>
      <c r="AW7" s="38">
        <v>1580.42</v>
      </c>
      <c r="AX7" s="38">
        <v>2019.6</v>
      </c>
      <c r="AY7" s="38">
        <v>3282.68</v>
      </c>
      <c r="AZ7" s="38">
        <v>377.59</v>
      </c>
      <c r="BA7" s="38">
        <v>247.48</v>
      </c>
      <c r="BB7" s="38">
        <v>221.76</v>
      </c>
      <c r="BC7" s="38">
        <v>180.07</v>
      </c>
      <c r="BD7" s="38">
        <v>172.39</v>
      </c>
      <c r="BE7" s="38">
        <v>133.07</v>
      </c>
      <c r="BF7" s="38">
        <v>234.82</v>
      </c>
      <c r="BG7" s="38">
        <v>223.59</v>
      </c>
      <c r="BH7" s="38">
        <v>204.28</v>
      </c>
      <c r="BI7" s="38">
        <v>210.63</v>
      </c>
      <c r="BJ7" s="38">
        <v>197.69</v>
      </c>
      <c r="BK7" s="38">
        <v>446.63</v>
      </c>
      <c r="BL7" s="38">
        <v>416.91</v>
      </c>
      <c r="BM7" s="38">
        <v>392.19</v>
      </c>
      <c r="BN7" s="38">
        <v>413.5</v>
      </c>
      <c r="BO7" s="38">
        <v>407.42</v>
      </c>
      <c r="BP7" s="38">
        <v>329.28</v>
      </c>
      <c r="BQ7" s="38">
        <v>73.209999999999994</v>
      </c>
      <c r="BR7" s="38">
        <v>73.2</v>
      </c>
      <c r="BS7" s="38">
        <v>84.56</v>
      </c>
      <c r="BT7" s="38">
        <v>80.91</v>
      </c>
      <c r="BU7" s="38">
        <v>87.49</v>
      </c>
      <c r="BV7" s="38">
        <v>58.53</v>
      </c>
      <c r="BW7" s="38">
        <v>57.93</v>
      </c>
      <c r="BX7" s="38">
        <v>57.03</v>
      </c>
      <c r="BY7" s="38">
        <v>55.84</v>
      </c>
      <c r="BZ7" s="38">
        <v>57.08</v>
      </c>
      <c r="CA7" s="38">
        <v>60.55</v>
      </c>
      <c r="CB7" s="38">
        <v>186.19</v>
      </c>
      <c r="CC7" s="38">
        <v>191.45</v>
      </c>
      <c r="CD7" s="38">
        <v>179.07</v>
      </c>
      <c r="CE7" s="38">
        <v>174.21</v>
      </c>
      <c r="CF7" s="38">
        <v>163.72999999999999</v>
      </c>
      <c r="CG7" s="38">
        <v>266.57</v>
      </c>
      <c r="CH7" s="38">
        <v>276.93</v>
      </c>
      <c r="CI7" s="38">
        <v>283.73</v>
      </c>
      <c r="CJ7" s="38">
        <v>287.57</v>
      </c>
      <c r="CK7" s="38">
        <v>286.86</v>
      </c>
      <c r="CL7" s="38">
        <v>269.12</v>
      </c>
      <c r="CM7" s="38">
        <v>0</v>
      </c>
      <c r="CN7" s="38">
        <v>100</v>
      </c>
      <c r="CO7" s="38">
        <v>0</v>
      </c>
      <c r="CP7" s="38">
        <v>96.15</v>
      </c>
      <c r="CQ7" s="38">
        <v>96.15</v>
      </c>
      <c r="CR7" s="38">
        <v>58.06</v>
      </c>
      <c r="CS7" s="38">
        <v>59.08</v>
      </c>
      <c r="CT7" s="38">
        <v>58.25</v>
      </c>
      <c r="CU7" s="38">
        <v>61.55</v>
      </c>
      <c r="CV7" s="38">
        <v>57.22</v>
      </c>
      <c r="CW7" s="38">
        <v>59.35</v>
      </c>
      <c r="CX7" s="38">
        <v>100</v>
      </c>
      <c r="CY7" s="38">
        <v>100</v>
      </c>
      <c r="CZ7" s="38">
        <v>100</v>
      </c>
      <c r="DA7" s="38">
        <v>100</v>
      </c>
      <c r="DB7" s="38">
        <v>100</v>
      </c>
      <c r="DC7" s="38">
        <v>75.790000000000006</v>
      </c>
      <c r="DD7" s="38">
        <v>77.12</v>
      </c>
      <c r="DE7" s="38">
        <v>68.150000000000006</v>
      </c>
      <c r="DF7" s="38">
        <v>67.489999999999995</v>
      </c>
      <c r="DG7" s="38">
        <v>67.290000000000006</v>
      </c>
      <c r="DH7" s="38">
        <v>76.98</v>
      </c>
      <c r="DI7" s="38">
        <v>6.37</v>
      </c>
      <c r="DJ7" s="38">
        <v>16.87</v>
      </c>
      <c r="DK7" s="38">
        <v>21.09</v>
      </c>
      <c r="DL7" s="38">
        <v>25.31</v>
      </c>
      <c r="DM7" s="38">
        <v>29.53</v>
      </c>
      <c r="DN7" s="38">
        <v>6.48</v>
      </c>
      <c r="DO7" s="38">
        <v>13.6</v>
      </c>
      <c r="DP7" s="38">
        <v>14.97</v>
      </c>
      <c r="DQ7" s="38">
        <v>16.16</v>
      </c>
      <c r="DR7" s="38">
        <v>16.420000000000002</v>
      </c>
      <c r="DS7" s="38">
        <v>16.89</v>
      </c>
      <c r="DT7" s="38" t="s">
        <v>114</v>
      </c>
      <c r="DU7" s="38" t="s">
        <v>114</v>
      </c>
      <c r="DV7" s="38" t="s">
        <v>114</v>
      </c>
      <c r="DW7" s="38" t="s">
        <v>114</v>
      </c>
      <c r="DX7" s="38" t="s">
        <v>114</v>
      </c>
      <c r="DY7" s="38" t="s">
        <v>114</v>
      </c>
      <c r="DZ7" s="38" t="s">
        <v>114</v>
      </c>
      <c r="EA7" s="38" t="s">
        <v>114</v>
      </c>
      <c r="EB7" s="38" t="s">
        <v>114</v>
      </c>
      <c r="EC7" s="38" t="s">
        <v>114</v>
      </c>
      <c r="ED7" s="38" t="s">
        <v>114</v>
      </c>
      <c r="EE7" s="38" t="s">
        <v>114</v>
      </c>
      <c r="EF7" s="38" t="s">
        <v>114</v>
      </c>
      <c r="EG7" s="38" t="s">
        <v>114</v>
      </c>
      <c r="EH7" s="38" t="s">
        <v>114</v>
      </c>
      <c r="EI7" s="38" t="s">
        <v>114</v>
      </c>
      <c r="EJ7" s="38" t="s">
        <v>114</v>
      </c>
      <c r="EK7" s="38" t="s">
        <v>114</v>
      </c>
      <c r="EL7" s="38" t="s">
        <v>114</v>
      </c>
      <c r="EM7" s="38" t="s">
        <v>114</v>
      </c>
      <c r="EN7" s="38" t="s">
        <v>114</v>
      </c>
      <c r="EO7" s="38" t="s">
        <v>114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池田 浩一郎</cp:lastModifiedBy>
  <cp:lastPrinted>2019-01-29T05:09:41Z</cp:lastPrinted>
  <dcterms:created xsi:type="dcterms:W3CDTF">2018-12-03T08:57:23Z</dcterms:created>
  <dcterms:modified xsi:type="dcterms:W3CDTF">2019-01-29T05:11:05Z</dcterms:modified>
  <cp:category/>
</cp:coreProperties>
</file>