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firstSheet="6" activeTab="9"/>
  </bookViews>
  <sheets>
    <sheet name="202.選挙(1)" sheetId="1" r:id="rId1"/>
    <sheet name="203.選挙(2)" sheetId="2" r:id="rId2"/>
    <sheet name="204.消防署" sheetId="3" r:id="rId3"/>
    <sheet name="205.消防団" sheetId="4" r:id="rId4"/>
    <sheet name="206.火災(1)" sheetId="5" r:id="rId5"/>
    <sheet name="207.火災(2)" sheetId="6" r:id="rId6"/>
    <sheet name="208.火災(3)" sheetId="7" r:id="rId7"/>
    <sheet name="209.火災(4)" sheetId="8" r:id="rId8"/>
    <sheet name="210.火災(5)" sheetId="9" r:id="rId9"/>
    <sheet name="211.救急" sheetId="10" r:id="rId10"/>
    <sheet name="212.職員" sheetId="11" r:id="rId11"/>
  </sheets>
  <externalReferences>
    <externalReference r:id="rId14"/>
  </externalReferences>
  <definedNames>
    <definedName name="_xlnm.Print_Area" localSheetId="0">'202.選挙(1)'!$A$1:$L$58</definedName>
    <definedName name="_xlnm.Print_Area" localSheetId="1">'203.選挙(2)'!$A$1:$K$82</definedName>
    <definedName name="_xlnm.Print_Area" localSheetId="2">'204.消防署'!$A$1:$W$21</definedName>
    <definedName name="_xlnm.Print_Area" localSheetId="3">'205.消防団'!$A$1:$AD$18</definedName>
    <definedName name="_xlnm.Print_Area" localSheetId="4">'206.火災(1)'!$A$1:$G$20</definedName>
    <definedName name="_xlnm.Print_Area" localSheetId="5">'207.火災(2)'!$A$1:$J$12</definedName>
    <definedName name="_xlnm.Print_Area" localSheetId="6">'208.火災(3)'!$A$1:$I$10</definedName>
    <definedName name="_xlnm.Print_Area" localSheetId="7">'209.火災(4)'!$A$1:$P$19</definedName>
    <definedName name="_xlnm.Print_Area" localSheetId="8">'210.火災(5)'!$A$1:$Q$47</definedName>
    <definedName name="_xlnm.Print_Area" localSheetId="9">'211.救急'!$A$1:$R$80</definedName>
    <definedName name="_xlnm.Print_Area" localSheetId="10">'212.職員'!$A$1:$AD$72</definedName>
    <definedName name="_xlnm.Print_Titles" localSheetId="1">'203.選挙(2)'!$1:$4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comments11.xml><?xml version="1.0" encoding="utf-8"?>
<comments xmlns="http://schemas.openxmlformats.org/spreadsheetml/2006/main">
  <authors>
    <author>s6861</author>
  </authors>
  <commentList>
    <comment ref="B48" authorId="0">
      <text>
        <r>
          <rPr>
            <b/>
            <sz val="9"/>
            <rFont val="ＭＳ Ｐゴシック"/>
            <family val="3"/>
          </rPr>
          <t>s6861:</t>
        </r>
        <r>
          <rPr>
            <sz val="9"/>
            <rFont val="ＭＳ Ｐゴシック"/>
            <family val="3"/>
          </rPr>
          <t xml:space="preserve">
塩江病院を追加
</t>
        </r>
      </text>
    </comment>
  </commentList>
</comments>
</file>

<file path=xl/sharedStrings.xml><?xml version="1.0" encoding="utf-8"?>
<sst xmlns="http://schemas.openxmlformats.org/spreadsheetml/2006/main" count="2029" uniqueCount="652">
  <si>
    <t>総   数</t>
  </si>
  <si>
    <t>男</t>
  </si>
  <si>
    <t>女</t>
  </si>
  <si>
    <t>第１区</t>
  </si>
  <si>
    <t>瀬戸内保育所</t>
  </si>
  <si>
    <t>第31区</t>
  </si>
  <si>
    <t>第59区</t>
  </si>
  <si>
    <t>第80区</t>
  </si>
  <si>
    <t>第２区</t>
  </si>
  <si>
    <t>第32区</t>
  </si>
  <si>
    <t>寺井幼稚園</t>
  </si>
  <si>
    <t>第60区</t>
  </si>
  <si>
    <t>第81区</t>
  </si>
  <si>
    <t>第３区</t>
  </si>
  <si>
    <t>第33区</t>
  </si>
  <si>
    <t>第61区</t>
  </si>
  <si>
    <t>第82区</t>
  </si>
  <si>
    <t>第４区</t>
  </si>
  <si>
    <t>第34区</t>
  </si>
  <si>
    <t>第62区</t>
  </si>
  <si>
    <t>第83区</t>
  </si>
  <si>
    <t>第５区</t>
  </si>
  <si>
    <t>第35区</t>
  </si>
  <si>
    <t>第63区</t>
  </si>
  <si>
    <t>第84区</t>
  </si>
  <si>
    <t>第６区</t>
  </si>
  <si>
    <t>第36区</t>
  </si>
  <si>
    <t>第64区</t>
  </si>
  <si>
    <t>第７区</t>
  </si>
  <si>
    <t>第37区</t>
  </si>
  <si>
    <t>第65区</t>
  </si>
  <si>
    <t>第85区</t>
  </si>
  <si>
    <t>第８区</t>
  </si>
  <si>
    <t>第38区</t>
  </si>
  <si>
    <t>第86区</t>
  </si>
  <si>
    <t>第９区</t>
  </si>
  <si>
    <t>第39区</t>
  </si>
  <si>
    <t>第66区</t>
  </si>
  <si>
    <t>第87区</t>
  </si>
  <si>
    <t>第40区</t>
  </si>
  <si>
    <t>女木公民館</t>
  </si>
  <si>
    <t>第67区</t>
  </si>
  <si>
    <t>第88区</t>
  </si>
  <si>
    <t>第11区</t>
  </si>
  <si>
    <t>第41区</t>
  </si>
  <si>
    <t>男木公民館</t>
  </si>
  <si>
    <t>第68区</t>
  </si>
  <si>
    <t>第89区</t>
  </si>
  <si>
    <t>第12区</t>
  </si>
  <si>
    <t>第42区</t>
  </si>
  <si>
    <t>第69区</t>
  </si>
  <si>
    <t>第90区</t>
  </si>
  <si>
    <t>第13区</t>
  </si>
  <si>
    <t>第43区</t>
  </si>
  <si>
    <t>第70区</t>
  </si>
  <si>
    <t>第91区</t>
  </si>
  <si>
    <t>第14区</t>
  </si>
  <si>
    <t>第44区</t>
  </si>
  <si>
    <t>第71区</t>
  </si>
  <si>
    <t>第15区</t>
  </si>
  <si>
    <t>第45区</t>
  </si>
  <si>
    <t>第72区</t>
  </si>
  <si>
    <t>第92区</t>
  </si>
  <si>
    <t>第16区</t>
  </si>
  <si>
    <t>第46区</t>
  </si>
  <si>
    <t>第93区</t>
  </si>
  <si>
    <t>第17区</t>
  </si>
  <si>
    <t>第47区</t>
  </si>
  <si>
    <t>第74区</t>
  </si>
  <si>
    <t>第94区</t>
  </si>
  <si>
    <t>第18区</t>
  </si>
  <si>
    <t>第48区</t>
  </si>
  <si>
    <t>第75区</t>
  </si>
  <si>
    <t>第95区</t>
  </si>
  <si>
    <t>第19区</t>
  </si>
  <si>
    <t>第76区</t>
  </si>
  <si>
    <t>第96区</t>
  </si>
  <si>
    <t>第20区</t>
  </si>
  <si>
    <t>第97区</t>
  </si>
  <si>
    <t>第21区</t>
  </si>
  <si>
    <t>春日幼稚園</t>
  </si>
  <si>
    <t>第50区</t>
  </si>
  <si>
    <t>第98区</t>
  </si>
  <si>
    <t>第22区</t>
  </si>
  <si>
    <t>第51区</t>
  </si>
  <si>
    <t>第78区</t>
  </si>
  <si>
    <t>第23区</t>
  </si>
  <si>
    <t>第52区</t>
  </si>
  <si>
    <t>第79区</t>
  </si>
  <si>
    <t>総数</t>
  </si>
  <si>
    <t>第24区</t>
  </si>
  <si>
    <t>第53区</t>
  </si>
  <si>
    <t>在外選挙人名簿登録者数　男　８８人　　女　８９人　　計　１７７人</t>
  </si>
  <si>
    <t>第25区</t>
  </si>
  <si>
    <t>第54区</t>
  </si>
  <si>
    <t>第26区</t>
  </si>
  <si>
    <t>第55区</t>
  </si>
  <si>
    <t>第27区</t>
  </si>
  <si>
    <t>第56区</t>
  </si>
  <si>
    <t>第28区</t>
  </si>
  <si>
    <t>第57区</t>
  </si>
  <si>
    <t>第29区</t>
  </si>
  <si>
    <t>第58区</t>
  </si>
  <si>
    <t>第30区</t>
  </si>
  <si>
    <t>資料：選挙管理委員会事務局</t>
  </si>
  <si>
    <t>香南町
岡集会所</t>
  </si>
  <si>
    <t>香南町
原集会所</t>
  </si>
  <si>
    <t>香南町
北部団地集会場</t>
  </si>
  <si>
    <t>ししまる館</t>
  </si>
  <si>
    <t>香南町池西農村
環境改善センター</t>
  </si>
  <si>
    <t>香南町
西庄集会所</t>
  </si>
  <si>
    <t>安原小学校
体育館</t>
  </si>
  <si>
    <t>安原小学校
戸石分校</t>
  </si>
  <si>
    <t>塩江中学校
第１体育館</t>
  </si>
  <si>
    <t>塩江小学校
体育館</t>
  </si>
  <si>
    <t>塩江町多目的
研修集会施設</t>
  </si>
  <si>
    <t>椛川集会所</t>
  </si>
  <si>
    <t>上西小学校
体育館</t>
  </si>
  <si>
    <t>旧上西保育所</t>
  </si>
  <si>
    <t>西山ふれあい
センター</t>
  </si>
  <si>
    <t>大滝大川県立自然公園センター</t>
  </si>
  <si>
    <t>資料：高松市選挙管理委員会事務局</t>
  </si>
  <si>
    <t>執　行</t>
  </si>
  <si>
    <t>総　数</t>
  </si>
  <si>
    <t>自　由</t>
  </si>
  <si>
    <t>　社　会　</t>
  </si>
  <si>
    <t>日　本</t>
  </si>
  <si>
    <t>公明党</t>
  </si>
  <si>
    <t>自由連合</t>
  </si>
  <si>
    <t>民主党</t>
  </si>
  <si>
    <t>無所属</t>
  </si>
  <si>
    <t>年月日</t>
  </si>
  <si>
    <t>共産党</t>
  </si>
  <si>
    <t>［候補者数］</t>
  </si>
  <si>
    <t>-</t>
  </si>
  <si>
    <t>香川県知事</t>
  </si>
  <si>
    <t>香川県議会議員</t>
  </si>
  <si>
    <t>高松市議会議員</t>
  </si>
  <si>
    <t>高松市長</t>
  </si>
  <si>
    <t>高松市議会議員増員選挙
（塩江選挙区）</t>
  </si>
  <si>
    <t>高松市議会議員増員選挙
（香南選挙区）</t>
  </si>
  <si>
    <t>高松市議会議員増員選挙
（香川選挙区）</t>
  </si>
  <si>
    <t>高松市議会議員増員選挙
（国分寺選挙区）</t>
  </si>
  <si>
    <t>高松市議会議員増員選挙
（庵治選挙区）</t>
  </si>
  <si>
    <t>高松市議会議員増員選挙
（牟礼選挙区）</t>
  </si>
  <si>
    <t>高松市議会議員増員選挙
再選挙（庵治選挙区）</t>
  </si>
  <si>
    <t>［得票数］</t>
  </si>
  <si>
    <t>［当選人員］</t>
  </si>
  <si>
    <t>203　党派別候補者数・得票数および当選人員</t>
  </si>
  <si>
    <t>参議院議員
(選挙区選出)</t>
  </si>
  <si>
    <t>衆議院議員
(小選挙区選出)</t>
  </si>
  <si>
    <t>〃</t>
  </si>
  <si>
    <t>参議院議員
(選挙区選出)</t>
  </si>
  <si>
    <t>衆議院議員
(小選挙区選出)</t>
  </si>
  <si>
    <t>※県議会議員選挙については，高松市選挙区（高松市，直島町）の数値である。</t>
  </si>
  <si>
    <t>-</t>
  </si>
  <si>
    <t xml:space="preserve"> </t>
  </si>
  <si>
    <t xml:space="preserve"> (各年12月31日現在)</t>
  </si>
  <si>
    <t>消防車</t>
  </si>
  <si>
    <t>計</t>
  </si>
  <si>
    <t>水そう付ポンプ車</t>
  </si>
  <si>
    <t>ポンプ車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</si>
  <si>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</si>
  <si>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</si>
  <si>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</si>
  <si>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</si>
  <si>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</si>
  <si>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</si>
  <si>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</si>
  <si>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</si>
  <si>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</si>
  <si>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</si>
  <si>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</si>
  <si>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</si>
  <si>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</si>
  <si>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</si>
  <si>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</si>
  <si>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積載車</t>
  </si>
  <si>
    <t>小型動力ポンプ</t>
  </si>
  <si>
    <t>（35ｍ）</t>
  </si>
  <si>
    <t>（50ｍ）</t>
  </si>
  <si>
    <t>所属・年次</t>
  </si>
  <si>
    <t>消 防 局</t>
  </si>
  <si>
    <t>北消防署</t>
  </si>
  <si>
    <t>南消防署</t>
  </si>
  <si>
    <t>東消防署</t>
  </si>
  <si>
    <t>西消防署</t>
  </si>
  <si>
    <t>資料：高松市消防局消防防災課</t>
  </si>
  <si>
    <t xml:space="preserve">    ・受託3町含む。</t>
  </si>
  <si>
    <t>204　消防署別消防自動車等現有状況</t>
  </si>
  <si>
    <t>はしご車</t>
  </si>
  <si>
    <t>（30ｍ）</t>
  </si>
  <si>
    <t>平 成 13 年</t>
  </si>
  <si>
    <t>-</t>
  </si>
  <si>
    <t xml:space="preserve">    14</t>
  </si>
  <si>
    <t xml:space="preserve">    15</t>
  </si>
  <si>
    <t xml:space="preserve">    16</t>
  </si>
  <si>
    <t xml:space="preserve">    17</t>
  </si>
  <si>
    <t xml:space="preserve"> (平成17年12月31日現在)</t>
  </si>
  <si>
    <t>区       分</t>
  </si>
  <si>
    <t>団本部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</si>
  <si>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</si>
  <si>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</si>
  <si>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</si>
  <si>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</si>
  <si>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</si>
  <si>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</si>
  <si>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</si>
  <si>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</si>
  <si>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</si>
  <si>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</si>
  <si>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</si>
  <si>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</si>
  <si>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</si>
  <si>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</si>
  <si>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</si>
  <si>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</si>
  <si>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</si>
  <si>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</si>
  <si>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</si>
  <si>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</si>
  <si>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</si>
  <si>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山田分団</t>
  </si>
  <si>
    <t>弦打分団</t>
  </si>
  <si>
    <t>鬼無分団</t>
  </si>
  <si>
    <t>香西分団</t>
  </si>
  <si>
    <t>下笠居分団</t>
  </si>
  <si>
    <t>塩江分団</t>
  </si>
  <si>
    <t>総  　　　数</t>
  </si>
  <si>
    <t>指揮広報車</t>
  </si>
  <si>
    <t>資機材搬送車</t>
  </si>
  <si>
    <t>小型動力ポンプ付積載車</t>
  </si>
  <si>
    <t>資料：高松市消防局総務課</t>
  </si>
  <si>
    <t>205　消防団別消防自動車等現有状況</t>
  </si>
  <si>
    <t>－</t>
  </si>
  <si>
    <t>－</t>
  </si>
  <si>
    <t>区 分</t>
  </si>
  <si>
    <t>出　　場　　台　　数</t>
  </si>
  <si>
    <t>出　場　人　員　数</t>
  </si>
  <si>
    <t>月 別</t>
  </si>
  <si>
    <t>署</t>
  </si>
  <si>
    <t>団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</si>
  <si>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</si>
  <si>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</si>
  <si>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</si>
  <si>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</si>
  <si>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</si>
  <si>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</si>
  <si>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</si>
  <si>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</si>
  <si>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</si>
  <si>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</si>
  <si>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</si>
  <si>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・署については受託3町含む。</t>
  </si>
  <si>
    <t>平 　成   17　 年</t>
  </si>
  <si>
    <t xml:space="preserve">        1　月</t>
  </si>
  <si>
    <t xml:space="preserve">         区 分</t>
  </si>
  <si>
    <t>火　災　件　数　(件)</t>
  </si>
  <si>
    <t>焼  損  面  積</t>
  </si>
  <si>
    <t>損害額</t>
  </si>
  <si>
    <t>年 次</t>
  </si>
  <si>
    <t>総 　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</si>
  <si>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</si>
  <si>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</si>
  <si>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</si>
  <si>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</si>
  <si>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</si>
  <si>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</si>
  <si>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</si>
  <si>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</si>
  <si>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207　火 　災 　発 　生 　状 　況</t>
  </si>
  <si>
    <t>平成13年</t>
  </si>
  <si>
    <t xml:space="preserve">  14</t>
  </si>
  <si>
    <t xml:space="preserve">  15</t>
  </si>
  <si>
    <t xml:space="preserve">  16</t>
  </si>
  <si>
    <t xml:space="preserve">  17</t>
  </si>
  <si>
    <t>　－</t>
  </si>
  <si>
    <t>火災件数</t>
  </si>
  <si>
    <t>被　災</t>
  </si>
  <si>
    <t>被災棟数</t>
  </si>
  <si>
    <t>被災者数</t>
  </si>
  <si>
    <t xml:space="preserve">   焼 損 面 積</t>
  </si>
  <si>
    <t>死傷者</t>
  </si>
  <si>
    <t xml:space="preserve">  　　損  　害  　額</t>
  </si>
  <si>
    <t>世帯数</t>
  </si>
  <si>
    <t>建　物</t>
  </si>
  <si>
    <t>林　野</t>
  </si>
  <si>
    <t>建  　物</t>
  </si>
  <si>
    <t>林野その他</t>
  </si>
  <si>
    <t>資料：高松市消防局予防課</t>
  </si>
  <si>
    <t>208　火   災   損   害   状   況</t>
  </si>
  <si>
    <t>（平成17年）</t>
  </si>
  <si>
    <t>177件</t>
  </si>
  <si>
    <t>100世帯</t>
  </si>
  <si>
    <t>136棟</t>
  </si>
  <si>
    <t>235人</t>
  </si>
  <si>
    <t>3239㎡</t>
  </si>
  <si>
    <t>68ａ</t>
  </si>
  <si>
    <t>34人</t>
  </si>
  <si>
    <t>202028千円</t>
  </si>
  <si>
    <t>10千円</t>
  </si>
  <si>
    <t>原  因</t>
  </si>
  <si>
    <t>たき火</t>
  </si>
  <si>
    <t>放火</t>
  </si>
  <si>
    <t>たばこ</t>
  </si>
  <si>
    <t>こんろ</t>
  </si>
  <si>
    <t>放火の疑い</t>
  </si>
  <si>
    <t>火遊び</t>
  </si>
  <si>
    <t>電灯・電話等配線</t>
  </si>
  <si>
    <t>灯火</t>
  </si>
  <si>
    <t>取灰</t>
  </si>
  <si>
    <t>焼却炉</t>
  </si>
  <si>
    <t>電気機器</t>
  </si>
  <si>
    <t>不明・調査中</t>
  </si>
  <si>
    <t>件  数</t>
  </si>
  <si>
    <t>209　原　因　別　火　災　発　生　状　況</t>
  </si>
  <si>
    <t>ストーブ</t>
  </si>
  <si>
    <t>（単位：件，人）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</si>
  <si>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</si>
  <si>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</si>
  <si>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</si>
  <si>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</si>
  <si>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</si>
  <si>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</si>
  <si>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</si>
  <si>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</si>
  <si>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</si>
  <si>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</si>
  <si>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</si>
  <si>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</si>
  <si>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</si>
  <si>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</si>
  <si>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</si>
  <si>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</si>
  <si>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</si>
  <si>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</si>
  <si>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</si>
  <si>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</si>
  <si>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</si>
  <si>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</si>
  <si>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</si>
  <si>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</si>
  <si>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</si>
  <si>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</si>
  <si>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</si>
  <si>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</si>
  <si>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</si>
  <si>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</si>
  <si>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</si>
  <si>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</si>
  <si>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</si>
  <si>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</si>
  <si>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</si>
  <si>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</si>
  <si>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</si>
  <si>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</si>
  <si>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</si>
  <si>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</si>
  <si>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</si>
  <si>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</si>
  <si>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</si>
  <si>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平成13年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</si>
  <si>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</si>
  <si>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</si>
  <si>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</si>
  <si>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</si>
  <si>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</si>
  <si>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</si>
  <si>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</si>
  <si>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</si>
  <si>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</si>
  <si>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</si>
  <si>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</si>
  <si>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</si>
  <si>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</si>
  <si>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14</t>
  </si>
  <si>
    <t>　15</t>
  </si>
  <si>
    <t>　16</t>
  </si>
  <si>
    <t>17年 1月</t>
  </si>
  <si>
    <t>（単位：件，千円）</t>
  </si>
  <si>
    <t>区        分</t>
  </si>
  <si>
    <t>総 　　数</t>
  </si>
  <si>
    <t>建       　　物</t>
  </si>
  <si>
    <t>車　　両</t>
  </si>
  <si>
    <t>船　　舶</t>
  </si>
  <si>
    <t>そ の 他</t>
  </si>
  <si>
    <t>件数</t>
  </si>
  <si>
    <t>損 害 額</t>
  </si>
  <si>
    <t>うち爆発</t>
  </si>
  <si>
    <t>団  　本  　部</t>
  </si>
  <si>
    <t>東　部　分　団</t>
  </si>
  <si>
    <t>西　部　分　団</t>
  </si>
  <si>
    <t>南　部　分　団</t>
  </si>
  <si>
    <t>北　部　分　団</t>
  </si>
  <si>
    <t>女　木　分　団</t>
  </si>
  <si>
    <t>男　木　分　団</t>
  </si>
  <si>
    <t>鶴　尾　分　団</t>
  </si>
  <si>
    <t>太　田　分　団</t>
  </si>
  <si>
    <t>三　谷　分　団</t>
  </si>
  <si>
    <t>多　肥　分　団</t>
  </si>
  <si>
    <t>仏 生 山 分 団</t>
  </si>
  <si>
    <t>一　宮　分　団</t>
  </si>
  <si>
    <t>川　岡　分　団</t>
  </si>
  <si>
    <t>円　座　分　団</t>
  </si>
  <si>
    <t>檀　紙　分　団</t>
  </si>
  <si>
    <t>木　太　分　団</t>
  </si>
  <si>
    <t>古 高 松 分 団</t>
  </si>
  <si>
    <t>屋　島　分　団</t>
  </si>
  <si>
    <t>前　田　分　団</t>
  </si>
  <si>
    <t>川　添　分　団</t>
  </si>
  <si>
    <t>林　　分　　団</t>
  </si>
  <si>
    <t>山　田　分　団</t>
  </si>
  <si>
    <t>弦　打　分　団</t>
  </si>
  <si>
    <t>鬼　無　分　団</t>
  </si>
  <si>
    <t>香　西　分　団</t>
  </si>
  <si>
    <t>下 笠 居 分 団</t>
  </si>
  <si>
    <t>（受託３町分）</t>
  </si>
  <si>
    <t>綾上町</t>
  </si>
  <si>
    <t>綾南町</t>
  </si>
  <si>
    <t>国分寺町</t>
  </si>
  <si>
    <t>資料：高松市消防局予防課</t>
  </si>
  <si>
    <t>210　分 団 区 域 別 火 災 発 生 状 況</t>
  </si>
  <si>
    <t xml:space="preserve"> 林  野</t>
  </si>
  <si>
    <t>平 成 13 年</t>
  </si>
  <si>
    <t xml:space="preserve">   14</t>
  </si>
  <si>
    <t xml:space="preserve">   15</t>
  </si>
  <si>
    <t xml:space="preserve">   16</t>
  </si>
  <si>
    <t xml:space="preserve">   17</t>
  </si>
  <si>
    <t>212　職　　員　　数</t>
  </si>
  <si>
    <t xml:space="preserve">  (単位：人)</t>
  </si>
  <si>
    <t>年 次 ・ 部 課 別</t>
  </si>
  <si>
    <t>総  数</t>
  </si>
  <si>
    <t>吏 　  　　員</t>
  </si>
  <si>
    <t>その他の職員</t>
  </si>
  <si>
    <t>教  員</t>
  </si>
  <si>
    <t>部　　　課　　　別</t>
  </si>
  <si>
    <t>事  務</t>
  </si>
  <si>
    <t>技  術</t>
  </si>
  <si>
    <t>消  防</t>
  </si>
  <si>
    <t>土木部総数</t>
  </si>
  <si>
    <t>-</t>
  </si>
  <si>
    <t>監理課</t>
  </si>
  <si>
    <t>道路課</t>
  </si>
  <si>
    <t>交通安全対策課</t>
  </si>
  <si>
    <t>河港課</t>
  </si>
  <si>
    <t>建築課</t>
  </si>
  <si>
    <t>総務部総数</t>
  </si>
  <si>
    <t>住宅課</t>
  </si>
  <si>
    <t>秘書課</t>
  </si>
  <si>
    <t>下水道管理課</t>
  </si>
  <si>
    <t>庶務課</t>
  </si>
  <si>
    <t>下水道施設課</t>
  </si>
  <si>
    <t>人事課</t>
  </si>
  <si>
    <t>下水道建設課</t>
  </si>
  <si>
    <t>情報システム課</t>
  </si>
  <si>
    <t>広聴広報課</t>
  </si>
  <si>
    <t>出納室</t>
  </si>
  <si>
    <t>企画財政部総数</t>
  </si>
  <si>
    <t>支所・出張所</t>
  </si>
  <si>
    <t>企画課</t>
  </si>
  <si>
    <t>財政課</t>
  </si>
  <si>
    <t>消防局総数</t>
  </si>
  <si>
    <t>納税課</t>
  </si>
  <si>
    <t>総務課</t>
  </si>
  <si>
    <t>市民税課</t>
  </si>
  <si>
    <t>予防課</t>
  </si>
  <si>
    <t>資産税課</t>
  </si>
  <si>
    <t>消防防災課</t>
  </si>
  <si>
    <t>財産活用課</t>
  </si>
  <si>
    <t>情報指令課</t>
  </si>
  <si>
    <t>市民部総数</t>
  </si>
  <si>
    <t>市民生活課</t>
  </si>
  <si>
    <t>市民課</t>
  </si>
  <si>
    <t>人権啓発課</t>
  </si>
  <si>
    <t>保険年金課</t>
  </si>
  <si>
    <t>水道局総数</t>
  </si>
  <si>
    <t>女性センター</t>
  </si>
  <si>
    <t>経営企画課</t>
  </si>
  <si>
    <t>財務管理課</t>
  </si>
  <si>
    <t>健康福祉部総数</t>
  </si>
  <si>
    <t>お客さまセンター</t>
  </si>
  <si>
    <t>健康福祉総務課</t>
  </si>
  <si>
    <t>水道整備課</t>
  </si>
  <si>
    <t>介護保険課</t>
  </si>
  <si>
    <t>浄水課</t>
  </si>
  <si>
    <t>福祉事務所</t>
  </si>
  <si>
    <t>障害福祉課</t>
  </si>
  <si>
    <t>長寿社会対策課</t>
  </si>
  <si>
    <t>教育委員会教育部総数</t>
  </si>
  <si>
    <t>保護課</t>
  </si>
  <si>
    <t>こども未来課</t>
  </si>
  <si>
    <t>学校教育課</t>
  </si>
  <si>
    <t>保健所</t>
  </si>
  <si>
    <t>保健総務課</t>
  </si>
  <si>
    <t>社会教育課</t>
  </si>
  <si>
    <t>生活衛生課</t>
  </si>
  <si>
    <t>人権教育課</t>
  </si>
  <si>
    <t>保健予防課</t>
  </si>
  <si>
    <t>市民スポーツ課</t>
  </si>
  <si>
    <t>保健センター</t>
  </si>
  <si>
    <t>教育文化研究所</t>
  </si>
  <si>
    <t>市 民 病 院 （診療）</t>
  </si>
  <si>
    <t>高松第一高等学校</t>
  </si>
  <si>
    <t xml:space="preserve">市民病院事務局 </t>
  </si>
  <si>
    <t>小学校</t>
  </si>
  <si>
    <t>医事課</t>
  </si>
  <si>
    <t>中学校</t>
  </si>
  <si>
    <t>塩江病院</t>
  </si>
  <si>
    <t>（診療）</t>
  </si>
  <si>
    <t>幼稚園</t>
  </si>
  <si>
    <t>事務局</t>
  </si>
  <si>
    <t>教育委員会文化部総数</t>
  </si>
  <si>
    <t>環境部総数</t>
  </si>
  <si>
    <t>文化振興課</t>
  </si>
  <si>
    <t>環境政策課</t>
  </si>
  <si>
    <t>歴史資料館</t>
  </si>
  <si>
    <t>-</t>
  </si>
  <si>
    <t>環境保全課</t>
  </si>
  <si>
    <t>図書館</t>
  </si>
  <si>
    <t>廃棄物指導課</t>
  </si>
  <si>
    <t>菊池寛記念館</t>
  </si>
  <si>
    <t>環境業務課</t>
  </si>
  <si>
    <t>美術館美術課</t>
  </si>
  <si>
    <t>市民文化センター</t>
  </si>
  <si>
    <t>産業部総数</t>
  </si>
  <si>
    <t>商工労政課</t>
  </si>
  <si>
    <t>監査事務局</t>
  </si>
  <si>
    <t>観光課</t>
  </si>
  <si>
    <t>農林水産課</t>
  </si>
  <si>
    <t>選挙管理委員会事務局</t>
  </si>
  <si>
    <t>土地改良課</t>
  </si>
  <si>
    <t>競輪局事業課</t>
  </si>
  <si>
    <t>公平委員会事務局</t>
  </si>
  <si>
    <t>中央卸売市場</t>
  </si>
  <si>
    <t>業務課</t>
  </si>
  <si>
    <t>農業委員会農政課</t>
  </si>
  <si>
    <t>都市開発部総数</t>
  </si>
  <si>
    <t>都市計画課</t>
  </si>
  <si>
    <t>市議会事務局</t>
  </si>
  <si>
    <t>総務調査課</t>
  </si>
  <si>
    <t>都市再開発課</t>
  </si>
  <si>
    <t>議事課</t>
  </si>
  <si>
    <t>太田第二土地区画整理事務所</t>
  </si>
  <si>
    <t>建築指導課</t>
  </si>
  <si>
    <t>公園緑地課</t>
  </si>
  <si>
    <t>資料：高松市総務部　人事課</t>
  </si>
  <si>
    <t>（平成17年12月31日現在）</t>
  </si>
  <si>
    <t>平     成     13     年</t>
  </si>
  <si>
    <t xml:space="preserve">       14</t>
  </si>
  <si>
    <t xml:space="preserve">       15</t>
  </si>
  <si>
    <t xml:space="preserve">       16</t>
  </si>
  <si>
    <t xml:space="preserve">       17</t>
  </si>
  <si>
    <t>-</t>
  </si>
  <si>
    <t>-</t>
  </si>
  <si>
    <t>-</t>
  </si>
  <si>
    <t>-</t>
  </si>
  <si>
    <t>-</t>
  </si>
  <si>
    <t>-</t>
  </si>
  <si>
    <t>-</t>
  </si>
  <si>
    <t>前田小学校       体育館</t>
  </si>
  <si>
    <t>二番丁小学校     体育館</t>
  </si>
  <si>
    <t>川添小学校       体育館</t>
  </si>
  <si>
    <t>四番丁小学校      体育館</t>
  </si>
  <si>
    <t>林小学校         体育館</t>
  </si>
  <si>
    <t>紫雲中学校       体育館</t>
  </si>
  <si>
    <t>三渓小学校       体育館</t>
  </si>
  <si>
    <t>亀阜小学校       体育館</t>
  </si>
  <si>
    <t>多肥小学校       体育館</t>
  </si>
  <si>
    <t>栗林小学校       体育館</t>
  </si>
  <si>
    <t>仏生山小学校     体育館</t>
  </si>
  <si>
    <t>桜町中学校       体育館</t>
  </si>
  <si>
    <t>一宮小学校       体育館</t>
  </si>
  <si>
    <t>花園小学校       体育館</t>
  </si>
  <si>
    <t>玉藻中学校       旧体育館</t>
  </si>
  <si>
    <t>川岡小学校       体育館</t>
  </si>
  <si>
    <t>松島小学校       体育館</t>
  </si>
  <si>
    <t>円座小学校       体育館</t>
  </si>
  <si>
    <t>築地小学校       体育館</t>
  </si>
  <si>
    <t>檀紙小学校       体育館</t>
  </si>
  <si>
    <t>新塩屋町小学校    体育館</t>
  </si>
  <si>
    <t>弦打小学校       体育館</t>
  </si>
  <si>
    <t>鶴尾中学校       体育館</t>
  </si>
  <si>
    <t>鬼無小学校       体育館</t>
  </si>
  <si>
    <t>鶴尾小学校       体育館</t>
  </si>
  <si>
    <t>香西小学校       体育館</t>
  </si>
  <si>
    <t>太田南小学校     体育館</t>
  </si>
  <si>
    <t>下笠居小学校     体育館</t>
  </si>
  <si>
    <t>太田小学校       体育館</t>
  </si>
  <si>
    <t>中央小学校       体育館</t>
  </si>
  <si>
    <t>木太南小学校      体育館</t>
  </si>
  <si>
    <t>川島小学校       体育館</t>
  </si>
  <si>
    <t>木太小学校       体育館</t>
  </si>
  <si>
    <t>十河小学校       体育館</t>
  </si>
  <si>
    <t>木太北部小学校    体育館</t>
  </si>
  <si>
    <t>東植田小学校     体育館</t>
  </si>
  <si>
    <t>東植田小学校     菅沢分校体育館</t>
  </si>
  <si>
    <t>古高松小学校     体育館</t>
  </si>
  <si>
    <t>植田小学校       体育館</t>
  </si>
  <si>
    <t>屋島小学校       体育館</t>
  </si>
  <si>
    <t>古高松南小学校    体育館</t>
  </si>
  <si>
    <t>屋島東小学校     体育館</t>
  </si>
  <si>
    <t>屋島西小学校     体育館</t>
  </si>
  <si>
    <t>東谷公民館</t>
  </si>
  <si>
    <t>香川町多目的
研修集会施設</t>
  </si>
  <si>
    <t>香川町グリーン
センター</t>
  </si>
  <si>
    <t>第77区</t>
  </si>
  <si>
    <t>国分寺北部小学校
体育館</t>
  </si>
  <si>
    <t>国分児童館</t>
  </si>
  <si>
    <t>新居東児童館</t>
  </si>
  <si>
    <t>国分寺中学校
体育館</t>
  </si>
  <si>
    <t>国分寺南部保育所</t>
  </si>
  <si>
    <t>福家児童館</t>
  </si>
  <si>
    <t>西原上集会場</t>
  </si>
  <si>
    <t>みよし保育園</t>
  </si>
  <si>
    <t>深間ふれあい
センター</t>
  </si>
  <si>
    <t>香南町由佐
農村環境改善
センター</t>
  </si>
  <si>
    <t>庵治公民館</t>
  </si>
  <si>
    <t>庵治漁業協同組合元サウナ広間</t>
  </si>
  <si>
    <t>鎌野自治会館</t>
  </si>
  <si>
    <t>高尻地区
自治連合会会館</t>
  </si>
  <si>
    <t>松尾会館</t>
  </si>
  <si>
    <t>香川町大野北部
文化センター</t>
  </si>
  <si>
    <t>大島青松園
大島会館</t>
  </si>
  <si>
    <t>大野公民館</t>
  </si>
  <si>
    <t>はら
こどもセンター</t>
  </si>
  <si>
    <t>香川町浅野１号
文化センター</t>
  </si>
  <si>
    <t>牟礼小学校
体育館</t>
  </si>
  <si>
    <t>浅野公民館</t>
  </si>
  <si>
    <t>大町幼稚園</t>
  </si>
  <si>
    <t>浅野小学校
体育館</t>
  </si>
  <si>
    <t>田井幼稚園</t>
  </si>
  <si>
    <t>香川町東部
文化センター</t>
  </si>
  <si>
    <t>堀越公民館</t>
  </si>
  <si>
    <t>香川町川東体育館</t>
  </si>
  <si>
    <t>牟礼保育所</t>
  </si>
  <si>
    <t>第73区</t>
  </si>
  <si>
    <t>香川町川東下
文化センター</t>
  </si>
  <si>
    <t>牟礼北小学校
体育館</t>
  </si>
  <si>
    <t>202　 投票区別選挙人名簿登録者数</t>
  </si>
  <si>
    <t>　　　（平成18年3月2日現在）</t>
  </si>
  <si>
    <t>投票区・投票所</t>
  </si>
  <si>
    <t>投票区・投票所</t>
  </si>
  <si>
    <t>第49区</t>
  </si>
  <si>
    <t>第10区</t>
  </si>
  <si>
    <t>小型動力
ポンプ</t>
  </si>
  <si>
    <t>男</t>
  </si>
  <si>
    <t>女</t>
  </si>
  <si>
    <t>総数</t>
  </si>
  <si>
    <t>211　事 故 別 救 急 出 動 状 況</t>
  </si>
  <si>
    <t>206　月　別　火　災　出　動　状　況</t>
  </si>
  <si>
    <t xml:space="preserve"> </t>
  </si>
  <si>
    <t>　17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</si>
</sst>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.0_ 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1"/>
      <name val="ＭＳ 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 horizontal="center" vertical="center"/>
      <protection/>
    </xf>
    <xf numFmtId="0" fontId="15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6" fillId="0" borderId="2" xfId="0" applyFont="1" applyBorder="1" applyAlignment="1">
      <alignment vertical="center"/>
    </xf>
    <xf numFmtId="38" fontId="6" fillId="0" borderId="2" xfId="17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5" xfId="0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38" fontId="6" fillId="0" borderId="0" xfId="0" applyNumberFormat="1" applyFont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57" fontId="6" fillId="0" borderId="8" xfId="0" applyNumberFormat="1" applyFont="1" applyBorder="1" applyAlignment="1" applyProtection="1" quotePrefix="1">
      <alignment horizontal="center" vertical="center"/>
      <protection locked="0"/>
    </xf>
    <xf numFmtId="3" fontId="6" fillId="0" borderId="4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3" fontId="6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57" fontId="6" fillId="0" borderId="8" xfId="0" applyNumberFormat="1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57" fontId="6" fillId="0" borderId="4" xfId="0" applyNumberFormat="1" applyFont="1" applyBorder="1" applyAlignment="1" applyProtection="1" quotePrefix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distributed" vertical="center" wrapText="1"/>
    </xf>
    <xf numFmtId="57" fontId="6" fillId="0" borderId="9" xfId="0" applyNumberFormat="1" applyFont="1" applyBorder="1" applyAlignment="1" applyProtection="1" quotePrefix="1">
      <alignment horizontal="center" vertical="center"/>
      <protection locked="0"/>
    </xf>
    <xf numFmtId="3" fontId="6" fillId="0" borderId="10" xfId="0" applyFont="1" applyBorder="1" applyAlignment="1" applyProtection="1">
      <alignment horizontal="right" vertical="center"/>
      <protection locked="0"/>
    </xf>
    <xf numFmtId="3" fontId="6" fillId="0" borderId="1" xfId="0" applyFont="1" applyBorder="1" applyAlignment="1" applyProtection="1">
      <alignment horizontal="right" vertical="center"/>
      <protection locked="0"/>
    </xf>
    <xf numFmtId="0" fontId="10" fillId="0" borderId="11" xfId="0" applyFont="1" applyAlignment="1">
      <alignment/>
    </xf>
    <xf numFmtId="0" fontId="6" fillId="0" borderId="11" xfId="0" applyFont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distributed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Alignment="1">
      <alignment horizontal="right"/>
    </xf>
    <xf numFmtId="0" fontId="6" fillId="0" borderId="12" xfId="0" applyFont="1" applyAlignment="1">
      <alignment horizontal="right" vertical="center"/>
    </xf>
    <xf numFmtId="0" fontId="6" fillId="0" borderId="13" xfId="0" applyFont="1" applyAlignment="1">
      <alignment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" xfId="0" applyFont="1" applyAlignment="1" quotePrefix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6" fillId="0" borderId="2" xfId="0" applyFont="1" applyAlignment="1" quotePrefix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6" fillId="0" borderId="2" xfId="0" applyFont="1" applyAlignment="1">
      <alignment horizontal="center" vertical="center"/>
    </xf>
    <xf numFmtId="0" fontId="6" fillId="0" borderId="5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Alignment="1">
      <alignment horizontal="distributed" vertical="center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right" vertical="center"/>
      <protection locked="0"/>
    </xf>
    <xf numFmtId="0" fontId="6" fillId="0" borderId="2" xfId="0" applyFont="1" applyAlignment="1">
      <alignment horizontal="distributed" vertical="center" wrapText="1"/>
    </xf>
    <xf numFmtId="0" fontId="7" fillId="0" borderId="2" xfId="0" applyFont="1" applyAlignment="1">
      <alignment horizontal="distributed" vertical="center" wrapText="1"/>
    </xf>
    <xf numFmtId="3" fontId="6" fillId="0" borderId="1" xfId="0" applyNumberFormat="1" applyFont="1" applyAlignment="1">
      <alignment/>
    </xf>
    <xf numFmtId="0" fontId="6" fillId="0" borderId="13" xfId="0" applyFont="1" applyAlignment="1">
      <alignment vertical="center"/>
    </xf>
    <xf numFmtId="0" fontId="6" fillId="0" borderId="15" xfId="0" applyFont="1" applyAlignment="1">
      <alignment horizontal="center" vertical="center"/>
    </xf>
    <xf numFmtId="0" fontId="6" fillId="0" borderId="16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6" fillId="0" borderId="0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2" xfId="0" applyFont="1" applyBorder="1" applyAlignment="1" quotePrefix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0" fontId="6" fillId="0" borderId="17" xfId="0" applyFont="1" applyAlignment="1">
      <alignment horizontal="center" vertical="center"/>
    </xf>
    <xf numFmtId="0" fontId="6" fillId="0" borderId="18" xfId="0" applyFont="1" applyAlignment="1">
      <alignment horizontal="center" vertical="center"/>
    </xf>
    <xf numFmtId="0" fontId="6" fillId="0" borderId="19" xfId="0" applyFont="1" applyAlignment="1">
      <alignment horizontal="center" vertical="center"/>
    </xf>
    <xf numFmtId="38" fontId="6" fillId="0" borderId="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Alignment="1" applyProtection="1">
      <alignment vertical="center"/>
      <protection locked="0"/>
    </xf>
    <xf numFmtId="38" fontId="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16" fillId="0" borderId="2" xfId="0" applyFont="1" applyBorder="1" applyAlignment="1" quotePrefix="1">
      <alignment horizontal="center" vertical="center"/>
    </xf>
    <xf numFmtId="38" fontId="16" fillId="0" borderId="4" xfId="0" applyNumberFormat="1" applyFont="1" applyBorder="1" applyAlignment="1">
      <alignment vertical="center"/>
    </xf>
    <xf numFmtId="38" fontId="16" fillId="0" borderId="0" xfId="17" applyFont="1" applyBorder="1" applyAlignment="1" applyProtection="1">
      <alignment vertical="center"/>
      <protection locked="0"/>
    </xf>
    <xf numFmtId="38" fontId="16" fillId="0" borderId="0" xfId="17" applyFont="1" applyBorder="1" applyAlignment="1" applyProtection="1">
      <alignment horizontal="right" vertical="center"/>
      <protection locked="0"/>
    </xf>
    <xf numFmtId="38" fontId="16" fillId="0" borderId="1" xfId="17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/>
    </xf>
    <xf numFmtId="0" fontId="6" fillId="0" borderId="6" xfId="0" applyFont="1" applyAlignment="1">
      <alignment horizontal="center" vertical="center"/>
    </xf>
    <xf numFmtId="0" fontId="6" fillId="0" borderId="7" xfId="0" applyFont="1" applyAlignment="1">
      <alignment horizontal="center" vertical="center"/>
    </xf>
    <xf numFmtId="38" fontId="6" fillId="0" borderId="0" xfId="17" applyFont="1" applyAlignment="1">
      <alignment/>
    </xf>
    <xf numFmtId="0" fontId="6" fillId="0" borderId="19" xfId="0" applyFont="1" applyAlignment="1">
      <alignment horizontal="distributed" vertical="center" wrapText="1"/>
    </xf>
    <xf numFmtId="3" fontId="6" fillId="0" borderId="20" xfId="0" applyFont="1" applyAlignment="1">
      <alignment horizontal="distributed" vertical="center" wrapText="1"/>
    </xf>
    <xf numFmtId="3" fontId="6" fillId="0" borderId="14" xfId="0" applyFont="1" applyBorder="1" applyAlignment="1">
      <alignment horizontal="distributed" vertical="center" wrapText="1"/>
    </xf>
    <xf numFmtId="3" fontId="6" fillId="0" borderId="4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5" xfId="0" applyFont="1" applyAlignment="1">
      <alignment horizontal="distributed" vertical="center" wrapText="1"/>
    </xf>
    <xf numFmtId="0" fontId="6" fillId="0" borderId="10" xfId="0" applyFont="1" applyAlignment="1">
      <alignment horizontal="distributed" vertical="center" wrapText="1"/>
    </xf>
    <xf numFmtId="0" fontId="6" fillId="0" borderId="0" xfId="0" applyFont="1" applyAlignment="1">
      <alignment horizontal="right"/>
    </xf>
    <xf numFmtId="0" fontId="9" fillId="0" borderId="1" xfId="0" applyFont="1" applyAlignment="1">
      <alignment horizontal="right"/>
    </xf>
    <xf numFmtId="0" fontId="6" fillId="0" borderId="12" xfId="0" applyFont="1" applyAlignment="1">
      <alignment vertical="center"/>
    </xf>
    <xf numFmtId="0" fontId="6" fillId="0" borderId="6" xfId="0" applyFont="1" applyAlignment="1">
      <alignment vertical="center"/>
    </xf>
    <xf numFmtId="0" fontId="6" fillId="0" borderId="17" xfId="0" applyFont="1" applyAlignment="1">
      <alignment/>
    </xf>
    <xf numFmtId="0" fontId="6" fillId="0" borderId="8" xfId="0" applyFont="1" applyAlignment="1">
      <alignment horizontal="center" vertical="center"/>
    </xf>
    <xf numFmtId="0" fontId="6" fillId="0" borderId="7" xfId="0" applyFont="1" applyAlignment="1">
      <alignment vertical="center"/>
    </xf>
    <xf numFmtId="0" fontId="6" fillId="0" borderId="18" xfId="0" applyFont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Font="1" applyAlignment="1">
      <alignment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3" fontId="16" fillId="0" borderId="0" xfId="0" applyFont="1" applyFill="1" applyBorder="1" applyAlignment="1">
      <alignment horizontal="right" vertical="center"/>
    </xf>
    <xf numFmtId="0" fontId="6" fillId="0" borderId="5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6" fillId="0" borderId="10" xfId="0" applyFont="1" applyAlignment="1">
      <alignment vertical="center"/>
    </xf>
    <xf numFmtId="0" fontId="6" fillId="0" borderId="1" xfId="0" applyFont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Border="1" applyAlignment="1" quotePrefix="1">
      <alignment horizontal="center" vertical="center"/>
    </xf>
    <xf numFmtId="3" fontId="16" fillId="0" borderId="4" xfId="0" applyFont="1" applyFill="1" applyBorder="1" applyAlignment="1" applyProtection="1">
      <alignment horizontal="right" vertical="center"/>
      <protection locked="0"/>
    </xf>
    <xf numFmtId="3" fontId="16" fillId="0" borderId="0" xfId="0" applyFont="1" applyFill="1" applyBorder="1" applyAlignment="1" applyProtection="1">
      <alignment horizontal="right" vertical="center"/>
      <protection locked="0"/>
    </xf>
    <xf numFmtId="0" fontId="6" fillId="0" borderId="2" xfId="0" applyFont="1" applyAlignment="1">
      <alignment vertical="center"/>
    </xf>
    <xf numFmtId="3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distributed" vertical="center"/>
    </xf>
    <xf numFmtId="38" fontId="6" fillId="0" borderId="4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0" fontId="6" fillId="0" borderId="0" xfId="21" applyFont="1" applyFill="1" applyBorder="1" applyAlignment="1" applyProtection="1">
      <alignment horizontal="right" vertical="center"/>
      <protection locked="0"/>
    </xf>
    <xf numFmtId="3" fontId="6" fillId="0" borderId="0" xfId="0" applyFont="1" applyAlignment="1" applyProtection="1">
      <alignment horizontal="right" vertical="center"/>
      <protection locked="0"/>
    </xf>
    <xf numFmtId="3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9" fillId="0" borderId="11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0" fillId="0" borderId="1" xfId="0" applyFont="1" applyFill="1" applyAlignment="1">
      <alignment/>
    </xf>
    <xf numFmtId="0" fontId="6" fillId="0" borderId="1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1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6" fillId="0" borderId="2" xfId="0" applyFont="1" applyFill="1" applyAlignment="1">
      <alignment horizontal="center" vertical="center"/>
    </xf>
    <xf numFmtId="3" fontId="6" fillId="0" borderId="4" xfId="0" applyFont="1" applyFill="1" applyBorder="1" applyAlignment="1">
      <alignment horizontal="right" vertical="center"/>
    </xf>
    <xf numFmtId="3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6" fillId="0" borderId="2" xfId="0" applyFont="1" applyFill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3" fontId="6" fillId="0" borderId="10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6" fillId="0" borderId="4" xfId="17" applyFont="1" applyBorder="1" applyAlignment="1" applyProtection="1">
      <alignment vertical="center"/>
      <protection locked="0"/>
    </xf>
    <xf numFmtId="38" fontId="6" fillId="0" borderId="0" xfId="0" applyNumberFormat="1" applyFont="1" applyBorder="1" applyAlignment="1" applyProtection="1">
      <alignment vertical="center"/>
      <protection locked="0"/>
    </xf>
    <xf numFmtId="38" fontId="6" fillId="0" borderId="10" xfId="17" applyFont="1" applyBorder="1" applyAlignment="1" applyProtection="1">
      <alignment vertical="center"/>
      <protection locked="0"/>
    </xf>
    <xf numFmtId="38" fontId="6" fillId="0" borderId="10" xfId="0" applyNumberFormat="1" applyFont="1" applyBorder="1" applyAlignment="1">
      <alignment vertical="center"/>
    </xf>
    <xf numFmtId="38" fontId="6" fillId="0" borderId="1" xfId="0" applyNumberFormat="1" applyFont="1" applyBorder="1" applyAlignment="1" applyProtection="1">
      <alignment vertical="center"/>
      <protection locked="0"/>
    </xf>
    <xf numFmtId="38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38" fontId="6" fillId="0" borderId="2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vertical="center"/>
    </xf>
    <xf numFmtId="38" fontId="6" fillId="0" borderId="3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15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vertical="center"/>
    </xf>
    <xf numFmtId="38" fontId="6" fillId="0" borderId="18" xfId="17" applyFont="1" applyBorder="1" applyAlignment="1">
      <alignment vertical="center"/>
    </xf>
    <xf numFmtId="38" fontId="6" fillId="0" borderId="13" xfId="0" applyNumberFormat="1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top" textRotation="255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6" xfId="0" applyFont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  <xf numFmtId="0" fontId="6" fillId="0" borderId="7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 quotePrefix="1">
      <alignment horizontal="right" vertical="center"/>
      <protection locked="0"/>
    </xf>
    <xf numFmtId="3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 quotePrefix="1">
      <alignment horizontal="right" vertical="center"/>
      <protection locked="0"/>
    </xf>
    <xf numFmtId="3" fontId="22" fillId="0" borderId="4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3" fontId="2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textRotation="255"/>
    </xf>
    <xf numFmtId="0" fontId="6" fillId="0" borderId="17" xfId="0" applyFont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distributed" textRotation="255"/>
    </xf>
    <xf numFmtId="0" fontId="7" fillId="0" borderId="6" xfId="0" applyFont="1" applyAlignment="1">
      <alignment horizontal="center" vertical="distributed" textRotation="255"/>
    </xf>
    <xf numFmtId="0" fontId="6" fillId="0" borderId="12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22" xfId="0" applyFont="1" applyAlignment="1">
      <alignment horizontal="center" vertical="center"/>
    </xf>
    <xf numFmtId="18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Alignment="1">
      <alignment horizontal="center" vertical="center"/>
    </xf>
    <xf numFmtId="38" fontId="6" fillId="0" borderId="14" xfId="17" applyFont="1" applyAlignment="1" applyProtection="1">
      <alignment horizontal="center" vertical="center"/>
      <protection locked="0"/>
    </xf>
    <xf numFmtId="38" fontId="6" fillId="0" borderId="1" xfId="17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distributed" textRotation="255" wrapText="1"/>
    </xf>
    <xf numFmtId="0" fontId="6" fillId="0" borderId="13" xfId="0" applyFont="1" applyAlignment="1">
      <alignment horizontal="center" vertical="distributed" textRotation="255" wrapText="1"/>
    </xf>
    <xf numFmtId="0" fontId="6" fillId="0" borderId="6" xfId="0" applyFont="1" applyBorder="1" applyAlignment="1">
      <alignment horizontal="center" vertical="distributed" textRotation="255" wrapText="1"/>
    </xf>
    <xf numFmtId="0" fontId="6" fillId="0" borderId="7" xfId="0" applyFont="1" applyAlignment="1">
      <alignment horizontal="center" vertical="distributed" textRotation="255" wrapText="1"/>
    </xf>
    <xf numFmtId="0" fontId="6" fillId="0" borderId="6" xfId="0" applyFont="1" applyAlignment="1">
      <alignment horizontal="center" vertical="distributed" textRotation="255" wrapText="1"/>
    </xf>
    <xf numFmtId="0" fontId="6" fillId="0" borderId="7" xfId="0" applyFont="1" applyBorder="1" applyAlignment="1">
      <alignment horizontal="center" vertical="distributed" textRotation="255" wrapText="1"/>
    </xf>
    <xf numFmtId="0" fontId="6" fillId="0" borderId="17" xfId="0" applyFont="1" applyAlignment="1">
      <alignment horizontal="center" vertical="distributed" textRotation="255" wrapText="1"/>
    </xf>
    <xf numFmtId="0" fontId="6" fillId="0" borderId="18" xfId="0" applyFont="1" applyBorder="1" applyAlignment="1">
      <alignment horizontal="center" vertical="distributed" textRotation="255" wrapText="1"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Alignment="1">
      <alignment horizontal="center" vertical="distributed" textRotation="255"/>
    </xf>
    <xf numFmtId="0" fontId="17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distributed" vertical="center"/>
    </xf>
    <xf numFmtId="3" fontId="22" fillId="0" borderId="25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2" fillId="0" borderId="0" xfId="0" applyFont="1" applyFill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2" xfId="0" applyFont="1" applyFill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火災月報・上半期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2763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695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1647825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647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72"/>
  <sheetViews>
    <sheetView showGridLines="0" zoomScale="90" zoomScaleNormal="90" zoomScaleSheetLayoutView="100" workbookViewId="0" topLeftCell="A1">
      <pane ySplit="4" topLeftCell="BM5" activePane="bottomLeft" state="frozen"/>
      <selection pane="topLeft" activeCell="A1" sqref="A1:N1"/>
      <selection pane="bottomLeft" activeCell="B63" sqref="B63"/>
    </sheetView>
  </sheetViews>
  <sheetFormatPr defaultColWidth="8.796875" defaultRowHeight="14.25"/>
  <cols>
    <col min="1" max="1" width="6.59765625" style="2" customWidth="1"/>
    <col min="2" max="2" width="16.59765625" style="2" customWidth="1"/>
    <col min="3" max="3" width="1.1015625" style="2" customWidth="1"/>
    <col min="4" max="6" width="8.8984375" style="2" customWidth="1"/>
    <col min="7" max="7" width="6.59765625" style="2" customWidth="1"/>
    <col min="8" max="8" width="16.59765625" style="2" customWidth="1"/>
    <col min="9" max="9" width="0.8984375" style="2" customWidth="1"/>
    <col min="10" max="12" width="8.8984375" style="2" customWidth="1"/>
    <col min="13" max="16384" width="11.3984375" style="2" customWidth="1"/>
  </cols>
  <sheetData>
    <row r="1" spans="1:12" ht="21">
      <c r="A1" s="251" t="s">
        <v>638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4.25" thickBot="1">
      <c r="A2" s="3"/>
      <c r="B2" s="3"/>
      <c r="C2" s="3"/>
      <c r="D2" s="3"/>
      <c r="E2" s="3"/>
      <c r="F2" s="3"/>
      <c r="G2" s="3"/>
      <c r="H2" s="3"/>
      <c r="I2" s="185"/>
      <c r="J2" s="185"/>
      <c r="K2" s="185"/>
      <c r="L2" s="186" t="s">
        <v>639</v>
      </c>
    </row>
    <row r="3" spans="1:12" ht="33.75" customHeight="1">
      <c r="A3" s="248" t="s">
        <v>640</v>
      </c>
      <c r="B3" s="248"/>
      <c r="C3" s="249"/>
      <c r="D3" s="187" t="s">
        <v>647</v>
      </c>
      <c r="E3" s="187" t="s">
        <v>645</v>
      </c>
      <c r="F3" s="187" t="s">
        <v>646</v>
      </c>
      <c r="G3" s="250" t="s">
        <v>640</v>
      </c>
      <c r="H3" s="248"/>
      <c r="I3" s="249"/>
      <c r="J3" s="187" t="s">
        <v>0</v>
      </c>
      <c r="K3" s="187" t="s">
        <v>1</v>
      </c>
      <c r="L3" s="188" t="s">
        <v>2</v>
      </c>
    </row>
    <row r="4" spans="1:9" ht="33" customHeight="1">
      <c r="A4" s="252" t="s">
        <v>89</v>
      </c>
      <c r="B4" s="252"/>
      <c r="C4" s="137"/>
      <c r="D4" s="93">
        <f>SUM(E4:F4)</f>
        <v>341119</v>
      </c>
      <c r="E4" s="93">
        <f>SUM(E5:E28,K5:K28,E33:E57,K33:K57)</f>
        <v>162239</v>
      </c>
      <c r="F4" s="194">
        <f>SUM(F5:F28,L5:L28,F33:F57,L33:L57)</f>
        <v>178880</v>
      </c>
      <c r="G4" s="11"/>
      <c r="H4" s="11"/>
      <c r="I4" s="195"/>
    </row>
    <row r="5" spans="1:12" ht="33" customHeight="1">
      <c r="A5" s="11" t="s">
        <v>3</v>
      </c>
      <c r="B5" s="7" t="s">
        <v>4</v>
      </c>
      <c r="C5" s="137"/>
      <c r="D5" s="189">
        <f>SUM(E5:F5)</f>
        <v>2975</v>
      </c>
      <c r="E5" s="190">
        <v>1491</v>
      </c>
      <c r="F5" s="199">
        <v>1484</v>
      </c>
      <c r="G5" s="11" t="s">
        <v>93</v>
      </c>
      <c r="H5" s="7" t="s">
        <v>559</v>
      </c>
      <c r="I5" s="8"/>
      <c r="J5" s="92">
        <f>SUM(K5:L5)</f>
        <v>3938</v>
      </c>
      <c r="K5" s="13">
        <v>1872</v>
      </c>
      <c r="L5" s="190">
        <v>2066</v>
      </c>
    </row>
    <row r="6" spans="1:12" ht="33" customHeight="1">
      <c r="A6" s="11" t="s">
        <v>8</v>
      </c>
      <c r="B6" s="7" t="s">
        <v>560</v>
      </c>
      <c r="C6" s="137"/>
      <c r="D6" s="189">
        <f>SUM(E6:F6)</f>
        <v>8678</v>
      </c>
      <c r="E6" s="190">
        <v>4094</v>
      </c>
      <c r="F6" s="199">
        <v>4584</v>
      </c>
      <c r="G6" s="11" t="s">
        <v>95</v>
      </c>
      <c r="H6" s="7" t="s">
        <v>561</v>
      </c>
      <c r="I6" s="8"/>
      <c r="J6" s="92">
        <f>SUM(K6:L6)</f>
        <v>7947</v>
      </c>
      <c r="K6" s="13">
        <v>3713</v>
      </c>
      <c r="L6" s="190">
        <v>4234</v>
      </c>
    </row>
    <row r="7" spans="1:12" ht="33" customHeight="1">
      <c r="A7" s="11" t="s">
        <v>13</v>
      </c>
      <c r="B7" s="7" t="s">
        <v>562</v>
      </c>
      <c r="C7" s="137"/>
      <c r="D7" s="189">
        <f aca="true" t="shared" si="0" ref="D7:D28">SUM(E7:F7)</f>
        <v>3420</v>
      </c>
      <c r="E7" s="190">
        <v>1552</v>
      </c>
      <c r="F7" s="94">
        <v>1868</v>
      </c>
      <c r="G7" s="10" t="s">
        <v>97</v>
      </c>
      <c r="H7" s="7" t="s">
        <v>563</v>
      </c>
      <c r="I7" s="8"/>
      <c r="J7" s="92">
        <f aca="true" t="shared" si="1" ref="J7:J28">SUM(K7:L7)</f>
        <v>5949</v>
      </c>
      <c r="K7" s="13">
        <v>2920</v>
      </c>
      <c r="L7" s="190">
        <v>3029</v>
      </c>
    </row>
    <row r="8" spans="1:12" ht="33" customHeight="1">
      <c r="A8" s="11" t="s">
        <v>17</v>
      </c>
      <c r="B8" s="7" t="s">
        <v>564</v>
      </c>
      <c r="C8" s="137"/>
      <c r="D8" s="189">
        <f t="shared" si="0"/>
        <v>6372</v>
      </c>
      <c r="E8" s="190">
        <v>3053</v>
      </c>
      <c r="F8" s="94">
        <v>3319</v>
      </c>
      <c r="G8" s="10" t="s">
        <v>99</v>
      </c>
      <c r="H8" s="7" t="s">
        <v>565</v>
      </c>
      <c r="I8" s="8"/>
      <c r="J8" s="92">
        <f t="shared" si="1"/>
        <v>2746</v>
      </c>
      <c r="K8" s="13">
        <v>1321</v>
      </c>
      <c r="L8" s="190">
        <v>1425</v>
      </c>
    </row>
    <row r="9" spans="1:12" ht="33" customHeight="1">
      <c r="A9" s="11" t="s">
        <v>21</v>
      </c>
      <c r="B9" s="7" t="s">
        <v>566</v>
      </c>
      <c r="C9" s="137"/>
      <c r="D9" s="189">
        <f t="shared" si="0"/>
        <v>6337</v>
      </c>
      <c r="E9" s="190">
        <v>2820</v>
      </c>
      <c r="F9" s="94">
        <v>3517</v>
      </c>
      <c r="G9" s="10" t="s">
        <v>101</v>
      </c>
      <c r="H9" s="7" t="s">
        <v>567</v>
      </c>
      <c r="I9" s="8"/>
      <c r="J9" s="92">
        <f t="shared" si="1"/>
        <v>7735</v>
      </c>
      <c r="K9" s="13">
        <v>3702</v>
      </c>
      <c r="L9" s="190">
        <v>4033</v>
      </c>
    </row>
    <row r="10" spans="1:12" ht="33" customHeight="1">
      <c r="A10" s="11" t="s">
        <v>25</v>
      </c>
      <c r="B10" s="7" t="s">
        <v>568</v>
      </c>
      <c r="C10" s="137"/>
      <c r="D10" s="189">
        <f t="shared" si="0"/>
        <v>6210</v>
      </c>
      <c r="E10" s="190">
        <v>2843</v>
      </c>
      <c r="F10" s="94">
        <v>3367</v>
      </c>
      <c r="G10" s="10" t="s">
        <v>103</v>
      </c>
      <c r="H10" s="7" t="s">
        <v>569</v>
      </c>
      <c r="I10" s="8"/>
      <c r="J10" s="92">
        <f t="shared" si="1"/>
        <v>7183</v>
      </c>
      <c r="K10" s="13">
        <v>3400</v>
      </c>
      <c r="L10" s="190">
        <v>3783</v>
      </c>
    </row>
    <row r="11" spans="1:12" ht="33" customHeight="1">
      <c r="A11" s="11" t="s">
        <v>28</v>
      </c>
      <c r="B11" s="7" t="s">
        <v>570</v>
      </c>
      <c r="C11" s="137"/>
      <c r="D11" s="189">
        <f t="shared" si="0"/>
        <v>8857</v>
      </c>
      <c r="E11" s="190">
        <v>4243</v>
      </c>
      <c r="F11" s="94">
        <v>4614</v>
      </c>
      <c r="G11" s="10" t="s">
        <v>5</v>
      </c>
      <c r="H11" s="7" t="s">
        <v>571</v>
      </c>
      <c r="I11" s="8"/>
      <c r="J11" s="92">
        <f t="shared" si="1"/>
        <v>8780</v>
      </c>
      <c r="K11" s="13">
        <v>4108</v>
      </c>
      <c r="L11" s="190">
        <v>4672</v>
      </c>
    </row>
    <row r="12" spans="1:12" ht="33" customHeight="1">
      <c r="A12" s="11" t="s">
        <v>32</v>
      </c>
      <c r="B12" s="7" t="s">
        <v>572</v>
      </c>
      <c r="C12" s="137"/>
      <c r="D12" s="189">
        <f t="shared" si="0"/>
        <v>3795</v>
      </c>
      <c r="E12" s="190">
        <v>1757</v>
      </c>
      <c r="F12" s="94">
        <v>2038</v>
      </c>
      <c r="G12" s="10" t="s">
        <v>9</v>
      </c>
      <c r="H12" s="7" t="s">
        <v>10</v>
      </c>
      <c r="I12" s="8"/>
      <c r="J12" s="92">
        <f t="shared" si="1"/>
        <v>3685</v>
      </c>
      <c r="K12" s="13">
        <v>1687</v>
      </c>
      <c r="L12" s="190">
        <v>1998</v>
      </c>
    </row>
    <row r="13" spans="1:12" ht="33" customHeight="1">
      <c r="A13" s="11" t="s">
        <v>35</v>
      </c>
      <c r="B13" s="7" t="s">
        <v>573</v>
      </c>
      <c r="C13" s="137"/>
      <c r="D13" s="189">
        <f t="shared" si="0"/>
        <v>4014</v>
      </c>
      <c r="E13" s="190">
        <v>1865</v>
      </c>
      <c r="F13" s="94">
        <v>2149</v>
      </c>
      <c r="G13" s="10" t="s">
        <v>14</v>
      </c>
      <c r="H13" s="7" t="s">
        <v>574</v>
      </c>
      <c r="I13" s="8"/>
      <c r="J13" s="92">
        <f t="shared" si="1"/>
        <v>3669</v>
      </c>
      <c r="K13" s="13">
        <v>1735</v>
      </c>
      <c r="L13" s="190">
        <v>1934</v>
      </c>
    </row>
    <row r="14" spans="1:12" ht="33" customHeight="1">
      <c r="A14" s="11" t="s">
        <v>643</v>
      </c>
      <c r="B14" s="7" t="s">
        <v>575</v>
      </c>
      <c r="C14" s="137"/>
      <c r="D14" s="189">
        <f t="shared" si="0"/>
        <v>7750</v>
      </c>
      <c r="E14" s="190">
        <v>3714</v>
      </c>
      <c r="F14" s="94">
        <v>4036</v>
      </c>
      <c r="G14" s="10" t="s">
        <v>18</v>
      </c>
      <c r="H14" s="7" t="s">
        <v>576</v>
      </c>
      <c r="I14" s="8"/>
      <c r="J14" s="92">
        <f t="shared" si="1"/>
        <v>7860</v>
      </c>
      <c r="K14" s="13">
        <v>3718</v>
      </c>
      <c r="L14" s="190">
        <v>4142</v>
      </c>
    </row>
    <row r="15" spans="1:12" ht="33" customHeight="1">
      <c r="A15" s="11" t="s">
        <v>43</v>
      </c>
      <c r="B15" s="7" t="s">
        <v>577</v>
      </c>
      <c r="C15" s="137"/>
      <c r="D15" s="189">
        <f t="shared" si="0"/>
        <v>3812</v>
      </c>
      <c r="E15" s="190">
        <v>1714</v>
      </c>
      <c r="F15" s="94">
        <v>2098</v>
      </c>
      <c r="G15" s="10" t="s">
        <v>22</v>
      </c>
      <c r="H15" s="7" t="s">
        <v>578</v>
      </c>
      <c r="I15" s="8"/>
      <c r="J15" s="92">
        <f t="shared" si="1"/>
        <v>6034</v>
      </c>
      <c r="K15" s="13">
        <v>2863</v>
      </c>
      <c r="L15" s="190">
        <v>3171</v>
      </c>
    </row>
    <row r="16" spans="1:12" ht="33" customHeight="1">
      <c r="A16" s="11" t="s">
        <v>48</v>
      </c>
      <c r="B16" s="7" t="s">
        <v>579</v>
      </c>
      <c r="C16" s="137"/>
      <c r="D16" s="189">
        <f t="shared" si="0"/>
        <v>4306</v>
      </c>
      <c r="E16" s="190">
        <v>1953</v>
      </c>
      <c r="F16" s="94">
        <v>2353</v>
      </c>
      <c r="G16" s="10" t="s">
        <v>26</v>
      </c>
      <c r="H16" s="7" t="s">
        <v>580</v>
      </c>
      <c r="I16" s="8"/>
      <c r="J16" s="92">
        <f t="shared" si="1"/>
        <v>8366</v>
      </c>
      <c r="K16" s="13">
        <v>4088</v>
      </c>
      <c r="L16" s="190">
        <v>4278</v>
      </c>
    </row>
    <row r="17" spans="1:12" ht="33" customHeight="1">
      <c r="A17" s="11" t="s">
        <v>52</v>
      </c>
      <c r="B17" s="7" t="s">
        <v>581</v>
      </c>
      <c r="C17" s="137"/>
      <c r="D17" s="189">
        <f t="shared" si="0"/>
        <v>4784</v>
      </c>
      <c r="E17" s="190">
        <v>2295</v>
      </c>
      <c r="F17" s="94">
        <v>2489</v>
      </c>
      <c r="G17" s="10" t="s">
        <v>29</v>
      </c>
      <c r="H17" s="7" t="s">
        <v>582</v>
      </c>
      <c r="I17" s="8"/>
      <c r="J17" s="92">
        <f t="shared" si="1"/>
        <v>4808</v>
      </c>
      <c r="K17" s="13">
        <v>2266</v>
      </c>
      <c r="L17" s="190">
        <v>2542</v>
      </c>
    </row>
    <row r="18" spans="1:12" ht="33" customHeight="1">
      <c r="A18" s="11" t="s">
        <v>56</v>
      </c>
      <c r="B18" s="7" t="s">
        <v>583</v>
      </c>
      <c r="C18" s="137"/>
      <c r="D18" s="189">
        <f t="shared" si="0"/>
        <v>5348</v>
      </c>
      <c r="E18" s="190">
        <v>2686</v>
      </c>
      <c r="F18" s="94">
        <v>2662</v>
      </c>
      <c r="G18" s="10" t="s">
        <v>33</v>
      </c>
      <c r="H18" s="7" t="s">
        <v>584</v>
      </c>
      <c r="I18" s="8"/>
      <c r="J18" s="92">
        <f t="shared" si="1"/>
        <v>8914</v>
      </c>
      <c r="K18" s="13">
        <v>4293</v>
      </c>
      <c r="L18" s="190">
        <v>4621</v>
      </c>
    </row>
    <row r="19" spans="1:12" ht="33" customHeight="1">
      <c r="A19" s="11" t="s">
        <v>59</v>
      </c>
      <c r="B19" s="7" t="s">
        <v>585</v>
      </c>
      <c r="C19" s="137"/>
      <c r="D19" s="189">
        <f t="shared" si="0"/>
        <v>10655</v>
      </c>
      <c r="E19" s="190">
        <v>5134</v>
      </c>
      <c r="F19" s="94">
        <v>5521</v>
      </c>
      <c r="G19" s="10" t="s">
        <v>36</v>
      </c>
      <c r="H19" s="7" t="s">
        <v>586</v>
      </c>
      <c r="I19" s="8"/>
      <c r="J19" s="92">
        <f t="shared" si="1"/>
        <v>5494</v>
      </c>
      <c r="K19" s="13">
        <v>2620</v>
      </c>
      <c r="L19" s="190">
        <v>2874</v>
      </c>
    </row>
    <row r="20" spans="1:12" ht="33" customHeight="1">
      <c r="A20" s="11" t="s">
        <v>63</v>
      </c>
      <c r="B20" s="7" t="s">
        <v>587</v>
      </c>
      <c r="C20" s="137"/>
      <c r="D20" s="189">
        <f t="shared" si="0"/>
        <v>8194</v>
      </c>
      <c r="E20" s="190">
        <v>3890</v>
      </c>
      <c r="F20" s="94">
        <v>4304</v>
      </c>
      <c r="G20" s="10" t="s">
        <v>39</v>
      </c>
      <c r="H20" s="7" t="s">
        <v>40</v>
      </c>
      <c r="I20" s="8"/>
      <c r="J20" s="92">
        <f t="shared" si="1"/>
        <v>215</v>
      </c>
      <c r="K20" s="13">
        <v>97</v>
      </c>
      <c r="L20" s="190">
        <v>118</v>
      </c>
    </row>
    <row r="21" spans="1:12" ht="33" customHeight="1">
      <c r="A21" s="11" t="s">
        <v>66</v>
      </c>
      <c r="B21" s="7" t="s">
        <v>588</v>
      </c>
      <c r="C21" s="137"/>
      <c r="D21" s="189">
        <f t="shared" si="0"/>
        <v>7399</v>
      </c>
      <c r="E21" s="190">
        <v>3618</v>
      </c>
      <c r="F21" s="94">
        <v>3781</v>
      </c>
      <c r="G21" s="10" t="s">
        <v>44</v>
      </c>
      <c r="H21" s="7" t="s">
        <v>45</v>
      </c>
      <c r="I21" s="8"/>
      <c r="J21" s="92">
        <f t="shared" si="1"/>
        <v>221</v>
      </c>
      <c r="K21" s="13">
        <v>98</v>
      </c>
      <c r="L21" s="190">
        <v>123</v>
      </c>
    </row>
    <row r="22" spans="1:12" ht="33" customHeight="1">
      <c r="A22" s="11" t="s">
        <v>70</v>
      </c>
      <c r="B22" s="7" t="s">
        <v>589</v>
      </c>
      <c r="C22" s="137"/>
      <c r="D22" s="189">
        <f t="shared" si="0"/>
        <v>8042</v>
      </c>
      <c r="E22" s="190">
        <v>3823</v>
      </c>
      <c r="F22" s="94">
        <v>4219</v>
      </c>
      <c r="G22" s="10" t="s">
        <v>49</v>
      </c>
      <c r="H22" s="7" t="s">
        <v>590</v>
      </c>
      <c r="I22" s="8"/>
      <c r="J22" s="92">
        <f t="shared" si="1"/>
        <v>8421</v>
      </c>
      <c r="K22" s="13">
        <v>4041</v>
      </c>
      <c r="L22" s="190">
        <v>4380</v>
      </c>
    </row>
    <row r="23" spans="1:12" ht="33" customHeight="1">
      <c r="A23" s="11" t="s">
        <v>74</v>
      </c>
      <c r="B23" s="7" t="s">
        <v>591</v>
      </c>
      <c r="C23" s="137"/>
      <c r="D23" s="189">
        <f t="shared" si="0"/>
        <v>6505</v>
      </c>
      <c r="E23" s="190">
        <v>3072</v>
      </c>
      <c r="F23" s="94">
        <v>3433</v>
      </c>
      <c r="G23" s="10" t="s">
        <v>53</v>
      </c>
      <c r="H23" s="7" t="s">
        <v>592</v>
      </c>
      <c r="I23" s="8"/>
      <c r="J23" s="92">
        <f t="shared" si="1"/>
        <v>6449</v>
      </c>
      <c r="K23" s="13">
        <v>3074</v>
      </c>
      <c r="L23" s="190">
        <v>3375</v>
      </c>
    </row>
    <row r="24" spans="1:12" ht="33" customHeight="1">
      <c r="A24" s="11" t="s">
        <v>77</v>
      </c>
      <c r="B24" s="7" t="s">
        <v>593</v>
      </c>
      <c r="C24" s="137"/>
      <c r="D24" s="189">
        <f t="shared" si="0"/>
        <v>7839</v>
      </c>
      <c r="E24" s="190">
        <v>3802</v>
      </c>
      <c r="F24" s="94">
        <v>4037</v>
      </c>
      <c r="G24" s="10" t="s">
        <v>57</v>
      </c>
      <c r="H24" s="7" t="s">
        <v>594</v>
      </c>
      <c r="I24" s="8"/>
      <c r="J24" s="92">
        <f t="shared" si="1"/>
        <v>1118</v>
      </c>
      <c r="K24" s="13">
        <v>529</v>
      </c>
      <c r="L24" s="190">
        <v>589</v>
      </c>
    </row>
    <row r="25" spans="1:12" ht="33" customHeight="1">
      <c r="A25" s="11" t="s">
        <v>79</v>
      </c>
      <c r="B25" s="7" t="s">
        <v>80</v>
      </c>
      <c r="C25" s="137"/>
      <c r="D25" s="189">
        <f t="shared" si="0"/>
        <v>2700</v>
      </c>
      <c r="E25" s="190">
        <v>1327</v>
      </c>
      <c r="F25" s="94">
        <v>1373</v>
      </c>
      <c r="G25" s="10" t="s">
        <v>60</v>
      </c>
      <c r="H25" s="7" t="s">
        <v>595</v>
      </c>
      <c r="I25" s="8"/>
      <c r="J25" s="92">
        <f t="shared" si="1"/>
        <v>112</v>
      </c>
      <c r="K25" s="13">
        <v>57</v>
      </c>
      <c r="L25" s="190">
        <v>55</v>
      </c>
    </row>
    <row r="26" spans="1:12" ht="33" customHeight="1">
      <c r="A26" s="11" t="s">
        <v>83</v>
      </c>
      <c r="B26" s="7" t="s">
        <v>596</v>
      </c>
      <c r="C26" s="137"/>
      <c r="D26" s="189">
        <f t="shared" si="0"/>
        <v>10278</v>
      </c>
      <c r="E26" s="190">
        <v>4810</v>
      </c>
      <c r="F26" s="94">
        <v>5468</v>
      </c>
      <c r="G26" s="10" t="s">
        <v>64</v>
      </c>
      <c r="H26" s="7" t="s">
        <v>597</v>
      </c>
      <c r="I26" s="8"/>
      <c r="J26" s="92">
        <f t="shared" si="1"/>
        <v>2378</v>
      </c>
      <c r="K26" s="13">
        <v>1119</v>
      </c>
      <c r="L26" s="190">
        <v>1259</v>
      </c>
    </row>
    <row r="27" spans="1:12" ht="33" customHeight="1">
      <c r="A27" s="11" t="s">
        <v>86</v>
      </c>
      <c r="B27" s="7" t="s">
        <v>598</v>
      </c>
      <c r="C27" s="137"/>
      <c r="D27" s="189">
        <f t="shared" si="0"/>
        <v>8079</v>
      </c>
      <c r="E27" s="190">
        <v>3882</v>
      </c>
      <c r="F27" s="94">
        <v>4197</v>
      </c>
      <c r="G27" s="10" t="s">
        <v>67</v>
      </c>
      <c r="H27" s="7" t="s">
        <v>599</v>
      </c>
      <c r="I27" s="8"/>
      <c r="J27" s="92">
        <f t="shared" si="1"/>
        <v>3846</v>
      </c>
      <c r="K27" s="13">
        <v>1809</v>
      </c>
      <c r="L27" s="190">
        <v>2037</v>
      </c>
    </row>
    <row r="28" spans="1:14" ht="33" customHeight="1" thickBot="1">
      <c r="A28" s="18" t="s">
        <v>90</v>
      </c>
      <c r="B28" s="14" t="s">
        <v>600</v>
      </c>
      <c r="C28" s="15"/>
      <c r="D28" s="191">
        <f t="shared" si="0"/>
        <v>2539</v>
      </c>
      <c r="E28" s="193">
        <v>1200</v>
      </c>
      <c r="F28" s="193">
        <v>1339</v>
      </c>
      <c r="G28" s="53" t="s">
        <v>71</v>
      </c>
      <c r="H28" s="14" t="s">
        <v>601</v>
      </c>
      <c r="I28" s="15"/>
      <c r="J28" s="192">
        <f t="shared" si="1"/>
        <v>6911</v>
      </c>
      <c r="K28" s="217">
        <v>3346</v>
      </c>
      <c r="L28" s="193">
        <v>3565</v>
      </c>
      <c r="M28" s="17"/>
      <c r="N28" s="17"/>
    </row>
    <row r="29" spans="1:15" ht="14.25">
      <c r="A29" s="19" t="s">
        <v>121</v>
      </c>
      <c r="B29" s="17"/>
      <c r="C29" s="17"/>
      <c r="D29" s="17"/>
      <c r="H29" s="17"/>
      <c r="M29" s="17"/>
      <c r="N29" s="17"/>
      <c r="O29" s="17"/>
    </row>
    <row r="30" spans="1:12" ht="2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4.25" thickBot="1">
      <c r="A31" s="3"/>
      <c r="B31" s="3"/>
      <c r="C31" s="3"/>
      <c r="D31" s="3"/>
      <c r="E31" s="3"/>
      <c r="F31" s="3"/>
      <c r="G31" s="3"/>
      <c r="H31" s="3"/>
      <c r="I31" s="185"/>
      <c r="J31" s="185"/>
      <c r="K31" s="185"/>
      <c r="L31" s="186"/>
    </row>
    <row r="32" spans="1:12" ht="33" customHeight="1">
      <c r="A32" s="248" t="s">
        <v>641</v>
      </c>
      <c r="B32" s="248"/>
      <c r="C32" s="249"/>
      <c r="D32" s="187" t="s">
        <v>0</v>
      </c>
      <c r="E32" s="187" t="s">
        <v>1</v>
      </c>
      <c r="F32" s="187" t="s">
        <v>2</v>
      </c>
      <c r="G32" s="250" t="s">
        <v>641</v>
      </c>
      <c r="H32" s="248"/>
      <c r="I32" s="249"/>
      <c r="J32" s="216" t="s">
        <v>0</v>
      </c>
      <c r="K32" s="187" t="s">
        <v>1</v>
      </c>
      <c r="L32" s="188" t="s">
        <v>2</v>
      </c>
    </row>
    <row r="33" spans="1:12" ht="33" customHeight="1">
      <c r="A33" s="11" t="s">
        <v>642</v>
      </c>
      <c r="B33" s="7" t="s">
        <v>111</v>
      </c>
      <c r="C33" s="8"/>
      <c r="D33" s="12">
        <f>SUM(E33:F33)</f>
        <v>1204</v>
      </c>
      <c r="E33" s="12">
        <v>586</v>
      </c>
      <c r="F33" s="9">
        <v>618</v>
      </c>
      <c r="G33" s="11" t="s">
        <v>68</v>
      </c>
      <c r="H33" s="7" t="s">
        <v>602</v>
      </c>
      <c r="I33" s="8"/>
      <c r="J33" s="13">
        <f>SUM(K33:L33)</f>
        <v>337</v>
      </c>
      <c r="K33" s="13">
        <v>169</v>
      </c>
      <c r="L33" s="190">
        <v>168</v>
      </c>
    </row>
    <row r="34" spans="1:12" ht="33" customHeight="1">
      <c r="A34" s="11" t="s">
        <v>81</v>
      </c>
      <c r="B34" s="7" t="s">
        <v>112</v>
      </c>
      <c r="C34" s="8"/>
      <c r="D34" s="12">
        <f aca="true" t="shared" si="2" ref="D34:D57">SUM(E34:F34)</f>
        <v>58</v>
      </c>
      <c r="E34" s="12">
        <v>28</v>
      </c>
      <c r="F34" s="9">
        <v>30</v>
      </c>
      <c r="G34" s="196" t="s">
        <v>72</v>
      </c>
      <c r="H34" s="197" t="s">
        <v>603</v>
      </c>
      <c r="I34" s="8"/>
      <c r="J34" s="13">
        <f aca="true" t="shared" si="3" ref="J34:J57">SUM(K34:L34)</f>
        <v>255</v>
      </c>
      <c r="K34" s="93">
        <v>123</v>
      </c>
      <c r="L34" s="94">
        <v>132</v>
      </c>
    </row>
    <row r="35" spans="1:12" ht="33" customHeight="1">
      <c r="A35" s="11" t="s">
        <v>84</v>
      </c>
      <c r="B35" s="7" t="s">
        <v>113</v>
      </c>
      <c r="C35" s="8"/>
      <c r="D35" s="12">
        <f t="shared" si="2"/>
        <v>443</v>
      </c>
      <c r="E35" s="12">
        <v>214</v>
      </c>
      <c r="F35" s="9">
        <v>229</v>
      </c>
      <c r="G35" s="196" t="s">
        <v>75</v>
      </c>
      <c r="H35" s="197" t="s">
        <v>604</v>
      </c>
      <c r="I35" s="8"/>
      <c r="J35" s="13">
        <f t="shared" si="3"/>
        <v>1316</v>
      </c>
      <c r="K35" s="93">
        <v>641</v>
      </c>
      <c r="L35" s="94">
        <v>675</v>
      </c>
    </row>
    <row r="36" spans="1:12" ht="33" customHeight="1">
      <c r="A36" s="11" t="s">
        <v>87</v>
      </c>
      <c r="B36" s="7" t="s">
        <v>114</v>
      </c>
      <c r="C36" s="8"/>
      <c r="D36" s="12">
        <f t="shared" si="2"/>
        <v>398</v>
      </c>
      <c r="E36" s="12">
        <v>178</v>
      </c>
      <c r="F36" s="9">
        <v>220</v>
      </c>
      <c r="G36" s="196" t="s">
        <v>605</v>
      </c>
      <c r="H36" s="197" t="s">
        <v>606</v>
      </c>
      <c r="I36" s="8"/>
      <c r="J36" s="13">
        <f t="shared" si="3"/>
        <v>2911</v>
      </c>
      <c r="K36" s="93">
        <v>1386</v>
      </c>
      <c r="L36" s="93">
        <v>1525</v>
      </c>
    </row>
    <row r="37" spans="1:12" ht="33" customHeight="1">
      <c r="A37" s="11" t="s">
        <v>91</v>
      </c>
      <c r="B37" s="7" t="s">
        <v>115</v>
      </c>
      <c r="C37" s="8"/>
      <c r="D37" s="12">
        <f t="shared" si="2"/>
        <v>191</v>
      </c>
      <c r="E37" s="12">
        <v>87</v>
      </c>
      <c r="F37" s="9">
        <v>104</v>
      </c>
      <c r="G37" s="196" t="s">
        <v>85</v>
      </c>
      <c r="H37" s="197" t="s">
        <v>607</v>
      </c>
      <c r="I37" s="8"/>
      <c r="J37" s="13">
        <f t="shared" si="3"/>
        <v>3165</v>
      </c>
      <c r="K37" s="93">
        <v>1506</v>
      </c>
      <c r="L37" s="93">
        <v>1659</v>
      </c>
    </row>
    <row r="38" spans="1:12" ht="33" customHeight="1">
      <c r="A38" s="11" t="s">
        <v>94</v>
      </c>
      <c r="B38" s="7" t="s">
        <v>116</v>
      </c>
      <c r="C38" s="8"/>
      <c r="D38" s="12">
        <f t="shared" si="2"/>
        <v>226</v>
      </c>
      <c r="E38" s="12">
        <v>121</v>
      </c>
      <c r="F38" s="9">
        <v>105</v>
      </c>
      <c r="G38" s="196" t="s">
        <v>88</v>
      </c>
      <c r="H38" s="197" t="s">
        <v>608</v>
      </c>
      <c r="I38" s="8"/>
      <c r="J38" s="13">
        <f t="shared" si="3"/>
        <v>1508</v>
      </c>
      <c r="K38" s="93">
        <v>727</v>
      </c>
      <c r="L38" s="93">
        <v>781</v>
      </c>
    </row>
    <row r="39" spans="1:12" ht="33" customHeight="1">
      <c r="A39" s="11" t="s">
        <v>96</v>
      </c>
      <c r="B39" s="7" t="s">
        <v>117</v>
      </c>
      <c r="C39" s="8"/>
      <c r="D39" s="12">
        <f t="shared" si="2"/>
        <v>153</v>
      </c>
      <c r="E39" s="12">
        <v>62</v>
      </c>
      <c r="F39" s="9">
        <v>91</v>
      </c>
      <c r="G39" s="196" t="s">
        <v>7</v>
      </c>
      <c r="H39" s="197" t="s">
        <v>609</v>
      </c>
      <c r="I39" s="8"/>
      <c r="J39" s="13">
        <f t="shared" si="3"/>
        <v>3032</v>
      </c>
      <c r="K39" s="93">
        <v>1450</v>
      </c>
      <c r="L39" s="93">
        <v>1582</v>
      </c>
    </row>
    <row r="40" spans="1:12" ht="33" customHeight="1">
      <c r="A40" s="11" t="s">
        <v>98</v>
      </c>
      <c r="B40" s="7" t="s">
        <v>118</v>
      </c>
      <c r="C40" s="8"/>
      <c r="D40" s="12">
        <f t="shared" si="2"/>
        <v>159</v>
      </c>
      <c r="E40" s="12">
        <v>79</v>
      </c>
      <c r="F40" s="9">
        <v>80</v>
      </c>
      <c r="G40" s="196" t="s">
        <v>12</v>
      </c>
      <c r="H40" s="197" t="s">
        <v>610</v>
      </c>
      <c r="I40" s="8"/>
      <c r="J40" s="13">
        <f t="shared" si="3"/>
        <v>4359</v>
      </c>
      <c r="K40" s="93">
        <v>2070</v>
      </c>
      <c r="L40" s="93">
        <v>2289</v>
      </c>
    </row>
    <row r="41" spans="1:12" ht="33" customHeight="1">
      <c r="A41" s="11" t="s">
        <v>100</v>
      </c>
      <c r="B41" s="7" t="s">
        <v>119</v>
      </c>
      <c r="C41" s="8"/>
      <c r="D41" s="12">
        <f t="shared" si="2"/>
        <v>76</v>
      </c>
      <c r="E41" s="12">
        <v>37</v>
      </c>
      <c r="F41" s="9">
        <v>39</v>
      </c>
      <c r="G41" s="196" t="s">
        <v>16</v>
      </c>
      <c r="H41" s="197" t="s">
        <v>611</v>
      </c>
      <c r="I41" s="8"/>
      <c r="J41" s="13">
        <f t="shared" si="3"/>
        <v>2249</v>
      </c>
      <c r="K41" s="93">
        <v>1051</v>
      </c>
      <c r="L41" s="93">
        <v>1198</v>
      </c>
    </row>
    <row r="42" spans="1:12" ht="33" customHeight="1">
      <c r="A42" s="11" t="s">
        <v>102</v>
      </c>
      <c r="B42" s="198" t="s">
        <v>120</v>
      </c>
      <c r="C42" s="8"/>
      <c r="D42" s="16">
        <f t="shared" si="2"/>
        <v>60</v>
      </c>
      <c r="E42" s="12">
        <v>23</v>
      </c>
      <c r="F42" s="9">
        <v>37</v>
      </c>
      <c r="G42" s="196" t="s">
        <v>20</v>
      </c>
      <c r="H42" s="197" t="s">
        <v>612</v>
      </c>
      <c r="I42" s="8"/>
      <c r="J42" s="13">
        <f t="shared" si="3"/>
        <v>1424</v>
      </c>
      <c r="K42" s="93">
        <v>696</v>
      </c>
      <c r="L42" s="93">
        <v>728</v>
      </c>
    </row>
    <row r="43" spans="1:12" ht="33" customHeight="1">
      <c r="A43" s="11" t="s">
        <v>6</v>
      </c>
      <c r="B43" s="7" t="s">
        <v>105</v>
      </c>
      <c r="C43" s="8"/>
      <c r="D43" s="16">
        <f t="shared" si="2"/>
        <v>601</v>
      </c>
      <c r="E43" s="12">
        <v>282</v>
      </c>
      <c r="F43" s="9">
        <v>319</v>
      </c>
      <c r="G43" s="196" t="s">
        <v>24</v>
      </c>
      <c r="H43" s="197" t="s">
        <v>613</v>
      </c>
      <c r="I43" s="8"/>
      <c r="J43" s="13">
        <f t="shared" si="3"/>
        <v>896</v>
      </c>
      <c r="K43" s="93">
        <v>392</v>
      </c>
      <c r="L43" s="93">
        <v>504</v>
      </c>
    </row>
    <row r="44" spans="1:12" ht="33" customHeight="1">
      <c r="A44" s="11" t="s">
        <v>11</v>
      </c>
      <c r="B44" s="7" t="s">
        <v>106</v>
      </c>
      <c r="C44" s="8"/>
      <c r="D44" s="16">
        <f t="shared" si="2"/>
        <v>553</v>
      </c>
      <c r="E44" s="12">
        <v>265</v>
      </c>
      <c r="F44" s="9">
        <v>288</v>
      </c>
      <c r="G44" s="196" t="s">
        <v>31</v>
      </c>
      <c r="H44" s="197" t="s">
        <v>614</v>
      </c>
      <c r="I44" s="8"/>
      <c r="J44" s="13">
        <f t="shared" si="3"/>
        <v>250</v>
      </c>
      <c r="K44" s="93">
        <v>116</v>
      </c>
      <c r="L44" s="94">
        <v>134</v>
      </c>
    </row>
    <row r="45" spans="1:12" ht="33" customHeight="1">
      <c r="A45" s="11" t="s">
        <v>15</v>
      </c>
      <c r="B45" s="198" t="s">
        <v>615</v>
      </c>
      <c r="C45" s="8"/>
      <c r="D45" s="16">
        <f t="shared" si="2"/>
        <v>1138</v>
      </c>
      <c r="E45" s="12">
        <v>550</v>
      </c>
      <c r="F45" s="9">
        <v>588</v>
      </c>
      <c r="G45" s="196" t="s">
        <v>34</v>
      </c>
      <c r="H45" s="197" t="s">
        <v>616</v>
      </c>
      <c r="I45" s="8"/>
      <c r="J45" s="13">
        <f t="shared" si="3"/>
        <v>2280</v>
      </c>
      <c r="K45" s="93">
        <v>1065</v>
      </c>
      <c r="L45" s="94">
        <v>1215</v>
      </c>
    </row>
    <row r="46" spans="1:12" ht="33" customHeight="1">
      <c r="A46" s="11" t="s">
        <v>19</v>
      </c>
      <c r="B46" s="7" t="s">
        <v>107</v>
      </c>
      <c r="C46" s="8"/>
      <c r="D46" s="16">
        <f t="shared" si="2"/>
        <v>856</v>
      </c>
      <c r="E46" s="12">
        <v>411</v>
      </c>
      <c r="F46" s="9">
        <v>445</v>
      </c>
      <c r="G46" s="196" t="s">
        <v>38</v>
      </c>
      <c r="H46" s="197" t="s">
        <v>617</v>
      </c>
      <c r="I46" s="8"/>
      <c r="J46" s="13">
        <f t="shared" si="3"/>
        <v>891</v>
      </c>
      <c r="K46" s="93">
        <v>422</v>
      </c>
      <c r="L46" s="94">
        <v>469</v>
      </c>
    </row>
    <row r="47" spans="1:12" ht="33" customHeight="1">
      <c r="A47" s="11" t="s">
        <v>23</v>
      </c>
      <c r="B47" s="7" t="s">
        <v>108</v>
      </c>
      <c r="C47" s="8"/>
      <c r="D47" s="16">
        <f t="shared" si="2"/>
        <v>1411</v>
      </c>
      <c r="E47" s="12">
        <v>671</v>
      </c>
      <c r="F47" s="9">
        <v>740</v>
      </c>
      <c r="G47" s="196" t="s">
        <v>42</v>
      </c>
      <c r="H47" s="197" t="s">
        <v>618</v>
      </c>
      <c r="I47" s="8"/>
      <c r="J47" s="13">
        <f t="shared" si="3"/>
        <v>325</v>
      </c>
      <c r="K47" s="93">
        <v>159</v>
      </c>
      <c r="L47" s="94">
        <v>166</v>
      </c>
    </row>
    <row r="48" spans="1:12" ht="33" customHeight="1">
      <c r="A48" s="11" t="s">
        <v>27</v>
      </c>
      <c r="B48" s="7" t="s">
        <v>109</v>
      </c>
      <c r="C48" s="8"/>
      <c r="D48" s="16">
        <f t="shared" si="2"/>
        <v>1406</v>
      </c>
      <c r="E48" s="12">
        <v>708</v>
      </c>
      <c r="F48" s="9">
        <v>698</v>
      </c>
      <c r="G48" s="196" t="s">
        <v>47</v>
      </c>
      <c r="H48" s="197" t="s">
        <v>619</v>
      </c>
      <c r="I48" s="8"/>
      <c r="J48" s="13">
        <f t="shared" si="3"/>
        <v>201</v>
      </c>
      <c r="K48" s="93">
        <v>95</v>
      </c>
      <c r="L48" s="94">
        <v>106</v>
      </c>
    </row>
    <row r="49" spans="1:12" ht="33" customHeight="1">
      <c r="A49" s="11" t="s">
        <v>30</v>
      </c>
      <c r="B49" s="7" t="s">
        <v>110</v>
      </c>
      <c r="C49" s="8"/>
      <c r="D49" s="16">
        <f t="shared" si="2"/>
        <v>545</v>
      </c>
      <c r="E49" s="12">
        <v>264</v>
      </c>
      <c r="F49" s="9">
        <v>281</v>
      </c>
      <c r="G49" s="196" t="s">
        <v>51</v>
      </c>
      <c r="H49" s="197" t="s">
        <v>620</v>
      </c>
      <c r="I49" s="8"/>
      <c r="J49" s="13">
        <f t="shared" si="3"/>
        <v>1313</v>
      </c>
      <c r="K49" s="93">
        <v>647</v>
      </c>
      <c r="L49" s="94">
        <v>666</v>
      </c>
    </row>
    <row r="50" spans="1:12" ht="33" customHeight="1">
      <c r="A50" s="11" t="s">
        <v>37</v>
      </c>
      <c r="B50" s="197" t="s">
        <v>621</v>
      </c>
      <c r="C50" s="137"/>
      <c r="D50" s="16">
        <f t="shared" si="2"/>
        <v>2402</v>
      </c>
      <c r="E50" s="13">
        <v>1119</v>
      </c>
      <c r="F50" s="199">
        <v>1283</v>
      </c>
      <c r="G50" s="196" t="s">
        <v>55</v>
      </c>
      <c r="H50" s="197" t="s">
        <v>622</v>
      </c>
      <c r="I50" s="8"/>
      <c r="J50" s="13">
        <f t="shared" si="3"/>
        <v>173</v>
      </c>
      <c r="K50" s="93">
        <v>95</v>
      </c>
      <c r="L50" s="94">
        <v>78</v>
      </c>
    </row>
    <row r="51" spans="1:12" ht="33" customHeight="1">
      <c r="A51" s="11" t="s">
        <v>41</v>
      </c>
      <c r="B51" s="197" t="s">
        <v>623</v>
      </c>
      <c r="C51" s="137"/>
      <c r="D51" s="16">
        <f t="shared" si="2"/>
        <v>3302</v>
      </c>
      <c r="E51" s="13">
        <v>1596</v>
      </c>
      <c r="F51" s="199">
        <v>1706</v>
      </c>
      <c r="G51" s="196" t="s">
        <v>62</v>
      </c>
      <c r="H51" s="197" t="s">
        <v>624</v>
      </c>
      <c r="I51" s="8"/>
      <c r="J51" s="13">
        <f t="shared" si="3"/>
        <v>1731</v>
      </c>
      <c r="K51" s="93">
        <v>837</v>
      </c>
      <c r="L51" s="94">
        <v>894</v>
      </c>
    </row>
    <row r="52" spans="1:12" ht="33" customHeight="1">
      <c r="A52" s="11" t="s">
        <v>46</v>
      </c>
      <c r="B52" s="197" t="s">
        <v>625</v>
      </c>
      <c r="C52" s="137"/>
      <c r="D52" s="16">
        <f t="shared" si="2"/>
        <v>1550</v>
      </c>
      <c r="E52" s="13">
        <v>741</v>
      </c>
      <c r="F52" s="199">
        <v>809</v>
      </c>
      <c r="G52" s="196" t="s">
        <v>65</v>
      </c>
      <c r="H52" s="197" t="s">
        <v>626</v>
      </c>
      <c r="I52" s="8"/>
      <c r="J52" s="13">
        <f t="shared" si="3"/>
        <v>1738</v>
      </c>
      <c r="K52" s="93">
        <v>813</v>
      </c>
      <c r="L52" s="94">
        <v>925</v>
      </c>
    </row>
    <row r="53" spans="1:12" ht="33" customHeight="1">
      <c r="A53" s="11" t="s">
        <v>50</v>
      </c>
      <c r="B53" s="197" t="s">
        <v>627</v>
      </c>
      <c r="C53" s="137"/>
      <c r="D53" s="16">
        <f t="shared" si="2"/>
        <v>2598</v>
      </c>
      <c r="E53" s="13">
        <v>1199</v>
      </c>
      <c r="F53" s="199">
        <v>1399</v>
      </c>
      <c r="G53" s="196" t="s">
        <v>69</v>
      </c>
      <c r="H53" s="197" t="s">
        <v>628</v>
      </c>
      <c r="I53" s="8"/>
      <c r="J53" s="13">
        <f t="shared" si="3"/>
        <v>2381</v>
      </c>
      <c r="K53" s="93">
        <v>1150</v>
      </c>
      <c r="L53" s="94">
        <v>1231</v>
      </c>
    </row>
    <row r="54" spans="1:12" ht="33" customHeight="1">
      <c r="A54" s="11" t="s">
        <v>54</v>
      </c>
      <c r="B54" s="197" t="s">
        <v>629</v>
      </c>
      <c r="C54" s="137"/>
      <c r="D54" s="16">
        <f t="shared" si="2"/>
        <v>3517</v>
      </c>
      <c r="E54" s="13">
        <v>1717</v>
      </c>
      <c r="F54" s="199">
        <v>1800</v>
      </c>
      <c r="G54" s="196" t="s">
        <v>73</v>
      </c>
      <c r="H54" s="197" t="s">
        <v>630</v>
      </c>
      <c r="I54" s="8"/>
      <c r="J54" s="13">
        <f t="shared" si="3"/>
        <v>3003</v>
      </c>
      <c r="K54" s="93">
        <v>1433</v>
      </c>
      <c r="L54" s="94">
        <v>1570</v>
      </c>
    </row>
    <row r="55" spans="1:12" ht="33" customHeight="1">
      <c r="A55" s="11" t="s">
        <v>58</v>
      </c>
      <c r="B55" s="197" t="s">
        <v>631</v>
      </c>
      <c r="C55" s="8"/>
      <c r="D55" s="16">
        <f t="shared" si="2"/>
        <v>731</v>
      </c>
      <c r="E55" s="13">
        <v>346</v>
      </c>
      <c r="F55" s="199">
        <v>385</v>
      </c>
      <c r="G55" s="196" t="s">
        <v>76</v>
      </c>
      <c r="H55" s="197" t="s">
        <v>632</v>
      </c>
      <c r="I55" s="8"/>
      <c r="J55" s="13">
        <f t="shared" si="3"/>
        <v>2063</v>
      </c>
      <c r="K55" s="93">
        <v>989</v>
      </c>
      <c r="L55" s="94">
        <v>1074</v>
      </c>
    </row>
    <row r="56" spans="1:12" ht="33" customHeight="1">
      <c r="A56" s="11" t="s">
        <v>61</v>
      </c>
      <c r="B56" s="197" t="s">
        <v>633</v>
      </c>
      <c r="C56" s="8"/>
      <c r="D56" s="16">
        <f t="shared" si="2"/>
        <v>2472</v>
      </c>
      <c r="E56" s="13">
        <v>1156</v>
      </c>
      <c r="F56" s="199">
        <v>1316</v>
      </c>
      <c r="G56" s="196" t="s">
        <v>78</v>
      </c>
      <c r="H56" s="197" t="s">
        <v>634</v>
      </c>
      <c r="I56" s="8"/>
      <c r="J56" s="13">
        <f t="shared" si="3"/>
        <v>1921</v>
      </c>
      <c r="K56" s="93">
        <v>901</v>
      </c>
      <c r="L56" s="94">
        <v>1020</v>
      </c>
    </row>
    <row r="57" spans="1:12" ht="33" customHeight="1">
      <c r="A57" s="6" t="s">
        <v>635</v>
      </c>
      <c r="B57" s="200" t="s">
        <v>636</v>
      </c>
      <c r="C57" s="201"/>
      <c r="D57" s="218">
        <f t="shared" si="2"/>
        <v>1675</v>
      </c>
      <c r="E57" s="202">
        <v>809</v>
      </c>
      <c r="F57" s="219">
        <v>866</v>
      </c>
      <c r="G57" s="6" t="s">
        <v>82</v>
      </c>
      <c r="H57" s="200" t="s">
        <v>637</v>
      </c>
      <c r="I57" s="201"/>
      <c r="J57" s="13">
        <f t="shared" si="3"/>
        <v>2005</v>
      </c>
      <c r="K57" s="202">
        <v>943</v>
      </c>
      <c r="L57" s="202">
        <v>1062</v>
      </c>
    </row>
    <row r="58" spans="1:12" ht="14.25" customHeight="1" thickBot="1">
      <c r="A58" s="203" t="s">
        <v>92</v>
      </c>
      <c r="B58" s="203"/>
      <c r="C58" s="203"/>
      <c r="D58" s="204"/>
      <c r="E58" s="205"/>
      <c r="F58" s="205"/>
      <c r="G58" s="206"/>
      <c r="H58" s="206"/>
      <c r="I58" s="205"/>
      <c r="J58" s="220" t="str">
        <f>L2</f>
        <v>　　　（平成18年3月2日現在）</v>
      </c>
      <c r="K58" s="206"/>
      <c r="L58" s="206"/>
    </row>
    <row r="59" spans="1:12" ht="30.75" customHeight="1">
      <c r="A59" s="19"/>
      <c r="B59" s="17"/>
      <c r="C59" s="48"/>
      <c r="D59" s="17"/>
      <c r="E59" s="17"/>
      <c r="F59" s="17"/>
      <c r="K59" s="17"/>
      <c r="L59" s="17"/>
    </row>
    <row r="60" spans="1:12" ht="13.5">
      <c r="A60" s="17"/>
      <c r="C60" s="17"/>
      <c r="F60" s="17"/>
      <c r="K60" s="17"/>
      <c r="L60" s="17"/>
    </row>
    <row r="61" spans="1:12" ht="13.5">
      <c r="A61" s="17"/>
      <c r="K61" s="17"/>
      <c r="L61" s="17"/>
    </row>
    <row r="62" spans="1:12" ht="13.5">
      <c r="A62" s="17"/>
      <c r="K62" s="17"/>
      <c r="L62" s="17"/>
    </row>
    <row r="63" spans="1:12" ht="13.5">
      <c r="A63" s="17"/>
      <c r="K63" s="17"/>
      <c r="L63" s="17"/>
    </row>
    <row r="64" spans="1:12" ht="13.5">
      <c r="A64" s="17"/>
      <c r="K64" s="17"/>
      <c r="L64" s="17"/>
    </row>
    <row r="65" spans="1:12" ht="13.5">
      <c r="A65" s="17"/>
      <c r="K65" s="17"/>
      <c r="L65" s="17"/>
    </row>
    <row r="66" spans="1:11" ht="13.5">
      <c r="A66" s="17"/>
      <c r="K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</sheetData>
  <mergeCells count="7">
    <mergeCell ref="A30:L30"/>
    <mergeCell ref="A32:C32"/>
    <mergeCell ref="G32:I32"/>
    <mergeCell ref="A1:L1"/>
    <mergeCell ref="A3:C3"/>
    <mergeCell ref="G3:I3"/>
    <mergeCell ref="A4:B4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2" r:id="rId1"/>
  <rowBreaks count="1" manualBreakCount="1">
    <brk id="2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W80"/>
  <sheetViews>
    <sheetView showGridLines="0" tabSelected="1" zoomScaleSheetLayoutView="100" workbookViewId="0" topLeftCell="B1">
      <selection activeCell="L13" sqref="L13"/>
    </sheetView>
  </sheetViews>
  <sheetFormatPr defaultColWidth="8.796875" defaultRowHeight="14.25"/>
  <cols>
    <col min="1" max="1" width="8.8984375" style="2" customWidth="1"/>
    <col min="2" max="2" width="3.5" style="2" customWidth="1"/>
    <col min="3" max="3" width="10.59765625" style="2" customWidth="1"/>
    <col min="4" max="4" width="8.19921875" style="2" customWidth="1"/>
    <col min="5" max="5" width="5.5" style="2" customWidth="1"/>
    <col min="6" max="6" width="5.09765625" style="2" customWidth="1"/>
    <col min="7" max="7" width="5" style="2" customWidth="1"/>
    <col min="8" max="8" width="7.3984375" style="2" customWidth="1"/>
    <col min="9" max="10" width="5.5" style="2" customWidth="1"/>
    <col min="11" max="11" width="7.3984375" style="2" customWidth="1"/>
    <col min="12" max="12" width="5.09765625" style="2" customWidth="1"/>
    <col min="13" max="13" width="5" style="2" customWidth="1"/>
    <col min="14" max="14" width="7.3984375" style="2" customWidth="1"/>
    <col min="15" max="15" width="7" style="2" customWidth="1"/>
    <col min="16" max="18" width="5.5" style="2" customWidth="1"/>
    <col min="19" max="16384" width="11.3984375" style="2" customWidth="1"/>
  </cols>
  <sheetData>
    <row r="1" spans="1:18" ht="24.75" customHeight="1">
      <c r="A1" s="251" t="s">
        <v>648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4" t="s">
        <v>317</v>
      </c>
    </row>
    <row r="4" spans="1:18" ht="9" customHeight="1">
      <c r="A4" s="115"/>
      <c r="B4" s="294" t="s">
        <v>318</v>
      </c>
      <c r="C4" s="269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1:18" ht="13.5">
      <c r="A5" s="67" t="s">
        <v>319</v>
      </c>
      <c r="B5" s="295"/>
      <c r="C5" s="261"/>
      <c r="D5" s="118" t="s">
        <v>320</v>
      </c>
      <c r="E5" s="118" t="s">
        <v>321</v>
      </c>
      <c r="F5" s="118" t="s">
        <v>322</v>
      </c>
      <c r="G5" s="118" t="s">
        <v>323</v>
      </c>
      <c r="H5" s="118" t="s">
        <v>324</v>
      </c>
      <c r="I5" s="118" t="s">
        <v>325</v>
      </c>
      <c r="J5" s="118" t="s">
        <v>326</v>
      </c>
      <c r="K5" s="118" t="s">
        <v>327</v>
      </c>
      <c r="L5" s="118" t="s">
        <v>328</v>
      </c>
      <c r="M5" s="118" t="s">
        <v>322</v>
      </c>
      <c r="N5" s="118" t="s">
        <v>329</v>
      </c>
      <c r="O5" s="118" t="s">
        <v>330</v>
      </c>
      <c r="P5" s="118" t="s">
        <v>331</v>
      </c>
      <c r="Q5" s="118" t="s">
        <v>332</v>
      </c>
      <c r="R5" s="292" t="s">
        <v>266</v>
      </c>
    </row>
    <row r="6" spans="1:18" ht="13.5">
      <c r="A6" s="67"/>
      <c r="B6" s="295"/>
      <c r="C6" s="261"/>
      <c r="D6" s="118"/>
      <c r="E6" s="118"/>
      <c r="F6" s="118" t="s">
        <v>333</v>
      </c>
      <c r="G6" s="118"/>
      <c r="H6" s="118" t="s">
        <v>334</v>
      </c>
      <c r="I6" s="118" t="s">
        <v>335</v>
      </c>
      <c r="J6" s="118" t="s">
        <v>336</v>
      </c>
      <c r="K6" s="118" t="s">
        <v>337</v>
      </c>
      <c r="L6" s="118" t="s">
        <v>338</v>
      </c>
      <c r="M6" s="118" t="s">
        <v>339</v>
      </c>
      <c r="N6" s="118"/>
      <c r="O6" s="118"/>
      <c r="P6" s="118" t="s">
        <v>340</v>
      </c>
      <c r="Q6" s="118" t="s">
        <v>341</v>
      </c>
      <c r="R6" s="292"/>
    </row>
    <row r="7" spans="1:18" ht="13.5">
      <c r="A7" s="67"/>
      <c r="B7" s="295" t="s">
        <v>342</v>
      </c>
      <c r="C7" s="261"/>
      <c r="D7" s="118"/>
      <c r="E7" s="118"/>
      <c r="F7" s="118" t="s">
        <v>343</v>
      </c>
      <c r="G7" s="118"/>
      <c r="H7" s="118" t="s">
        <v>344</v>
      </c>
      <c r="I7" s="118" t="s">
        <v>343</v>
      </c>
      <c r="J7" s="118" t="s">
        <v>345</v>
      </c>
      <c r="K7" s="118" t="s">
        <v>346</v>
      </c>
      <c r="L7" s="118" t="s">
        <v>344</v>
      </c>
      <c r="M7" s="118" t="s">
        <v>347</v>
      </c>
      <c r="N7" s="118"/>
      <c r="O7" s="118"/>
      <c r="P7" s="118" t="s">
        <v>348</v>
      </c>
      <c r="Q7" s="118" t="s">
        <v>348</v>
      </c>
      <c r="R7" s="292"/>
    </row>
    <row r="8" spans="1:18" ht="13.5">
      <c r="A8" s="67" t="s">
        <v>349</v>
      </c>
      <c r="B8" s="295"/>
      <c r="C8" s="261"/>
      <c r="D8" s="118" t="s">
        <v>350</v>
      </c>
      <c r="E8" s="118" t="s">
        <v>343</v>
      </c>
      <c r="F8" s="118" t="s">
        <v>338</v>
      </c>
      <c r="G8" s="118" t="s">
        <v>351</v>
      </c>
      <c r="H8" s="118" t="s">
        <v>352</v>
      </c>
      <c r="I8" s="118" t="s">
        <v>338</v>
      </c>
      <c r="J8" s="118" t="s">
        <v>353</v>
      </c>
      <c r="K8" s="118" t="s">
        <v>354</v>
      </c>
      <c r="L8" s="118" t="s">
        <v>352</v>
      </c>
      <c r="M8" s="118" t="s">
        <v>355</v>
      </c>
      <c r="N8" s="118" t="s">
        <v>356</v>
      </c>
      <c r="O8" s="118" t="s">
        <v>357</v>
      </c>
      <c r="P8" s="118" t="s">
        <v>358</v>
      </c>
      <c r="Q8" s="118" t="s">
        <v>358</v>
      </c>
      <c r="R8" s="292"/>
    </row>
    <row r="9" spans="1:18" ht="9" customHeight="1">
      <c r="A9" s="76"/>
      <c r="B9" s="296"/>
      <c r="C9" s="262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2:4" ht="6.75" customHeight="1">
      <c r="B10" s="121"/>
      <c r="C10" s="122"/>
      <c r="D10" s="123"/>
    </row>
    <row r="11" spans="1:19" ht="13.5">
      <c r="A11" s="67"/>
      <c r="B11" s="293" t="s">
        <v>359</v>
      </c>
      <c r="C11" s="8" t="s">
        <v>360</v>
      </c>
      <c r="D11" s="236">
        <f>SUM(E11:R11)</f>
        <v>13753</v>
      </c>
      <c r="E11" s="234">
        <v>140</v>
      </c>
      <c r="F11" s="235" t="s">
        <v>134</v>
      </c>
      <c r="G11" s="234">
        <v>14</v>
      </c>
      <c r="H11" s="234">
        <v>2843</v>
      </c>
      <c r="I11" s="234">
        <v>113</v>
      </c>
      <c r="J11" s="234">
        <v>134</v>
      </c>
      <c r="K11" s="234">
        <v>1617</v>
      </c>
      <c r="L11" s="234">
        <v>138</v>
      </c>
      <c r="M11" s="234">
        <v>139</v>
      </c>
      <c r="N11" s="234">
        <v>7056</v>
      </c>
      <c r="O11" s="234">
        <v>1250</v>
      </c>
      <c r="P11" s="235">
        <v>16</v>
      </c>
      <c r="Q11" s="235">
        <v>2</v>
      </c>
      <c r="R11" s="234">
        <v>291</v>
      </c>
      <c r="S11" s="210"/>
    </row>
    <row r="12" spans="1:19" ht="13.5">
      <c r="A12" s="67" t="s">
        <v>361</v>
      </c>
      <c r="B12" s="293"/>
      <c r="C12" s="8" t="s">
        <v>362</v>
      </c>
      <c r="D12" s="236">
        <f>SUM(E12:R12)</f>
        <v>12555</v>
      </c>
      <c r="E12" s="234">
        <v>23</v>
      </c>
      <c r="F12" s="235" t="s">
        <v>134</v>
      </c>
      <c r="G12" s="234">
        <v>7</v>
      </c>
      <c r="H12" s="234">
        <v>2609</v>
      </c>
      <c r="I12" s="234">
        <v>112</v>
      </c>
      <c r="J12" s="234">
        <v>133</v>
      </c>
      <c r="K12" s="234">
        <v>1520</v>
      </c>
      <c r="L12" s="234">
        <v>121</v>
      </c>
      <c r="M12" s="234">
        <v>111</v>
      </c>
      <c r="N12" s="234">
        <v>6648</v>
      </c>
      <c r="O12" s="234">
        <v>1242</v>
      </c>
      <c r="P12" s="235" t="s">
        <v>134</v>
      </c>
      <c r="Q12" s="235" t="s">
        <v>134</v>
      </c>
      <c r="R12" s="234">
        <v>29</v>
      </c>
      <c r="S12" s="210"/>
    </row>
    <row r="13" spans="1:19" ht="13.5">
      <c r="A13" s="67"/>
      <c r="B13" s="293"/>
      <c r="C13" s="8" t="s">
        <v>363</v>
      </c>
      <c r="D13" s="236">
        <f>SUM(E13:R13)</f>
        <v>13072</v>
      </c>
      <c r="E13" s="234">
        <v>26</v>
      </c>
      <c r="F13" s="235" t="s">
        <v>134</v>
      </c>
      <c r="G13" s="234">
        <v>7</v>
      </c>
      <c r="H13" s="234">
        <v>3049</v>
      </c>
      <c r="I13" s="234">
        <v>112</v>
      </c>
      <c r="J13" s="234">
        <v>148</v>
      </c>
      <c r="K13" s="234">
        <v>1532</v>
      </c>
      <c r="L13" s="234">
        <v>133</v>
      </c>
      <c r="M13" s="234">
        <v>111</v>
      </c>
      <c r="N13" s="234">
        <v>6678</v>
      </c>
      <c r="O13" s="234">
        <v>1246</v>
      </c>
      <c r="P13" s="235" t="s">
        <v>134</v>
      </c>
      <c r="Q13" s="235" t="s">
        <v>134</v>
      </c>
      <c r="R13" s="234">
        <v>30</v>
      </c>
      <c r="S13" s="210"/>
    </row>
    <row r="14" spans="1:19" ht="6.75" customHeight="1">
      <c r="A14" s="67"/>
      <c r="B14" s="126"/>
      <c r="C14" s="8"/>
      <c r="D14" s="236"/>
      <c r="E14" s="234"/>
      <c r="F14" s="235"/>
      <c r="G14" s="234"/>
      <c r="H14" s="234"/>
      <c r="I14" s="234"/>
      <c r="J14" s="234"/>
      <c r="K14" s="234"/>
      <c r="L14" s="234"/>
      <c r="M14" s="234"/>
      <c r="N14" s="234"/>
      <c r="O14" s="234"/>
      <c r="P14" s="235"/>
      <c r="Q14" s="235"/>
      <c r="R14" s="234"/>
      <c r="S14" s="210"/>
    </row>
    <row r="15" spans="1:19" ht="13.5">
      <c r="A15" s="67"/>
      <c r="B15" s="293" t="s">
        <v>359</v>
      </c>
      <c r="C15" s="8" t="s">
        <v>360</v>
      </c>
      <c r="D15" s="236">
        <f>SUM(E15:R15)</f>
        <v>14135</v>
      </c>
      <c r="E15" s="234">
        <v>147</v>
      </c>
      <c r="F15" s="234">
        <v>1</v>
      </c>
      <c r="G15" s="234">
        <v>11</v>
      </c>
      <c r="H15" s="234">
        <v>2775</v>
      </c>
      <c r="I15" s="234">
        <v>103</v>
      </c>
      <c r="J15" s="234">
        <v>139</v>
      </c>
      <c r="K15" s="234">
        <v>1688</v>
      </c>
      <c r="L15" s="234">
        <v>114</v>
      </c>
      <c r="M15" s="234">
        <v>153</v>
      </c>
      <c r="N15" s="234">
        <v>7372</v>
      </c>
      <c r="O15" s="234">
        <v>1316</v>
      </c>
      <c r="P15" s="234">
        <v>9</v>
      </c>
      <c r="Q15" s="234" t="s">
        <v>134</v>
      </c>
      <c r="R15" s="234">
        <v>307</v>
      </c>
      <c r="S15" s="210"/>
    </row>
    <row r="16" spans="1:19" ht="13.5">
      <c r="A16" s="60" t="s">
        <v>375</v>
      </c>
      <c r="B16" s="293"/>
      <c r="C16" s="8" t="s">
        <v>362</v>
      </c>
      <c r="D16" s="236">
        <f>SUM(E16:R16)</f>
        <v>12984</v>
      </c>
      <c r="E16" s="234">
        <v>21</v>
      </c>
      <c r="F16" s="234">
        <v>1</v>
      </c>
      <c r="G16" s="234">
        <v>7</v>
      </c>
      <c r="H16" s="234">
        <v>2576</v>
      </c>
      <c r="I16" s="234">
        <v>102</v>
      </c>
      <c r="J16" s="234">
        <v>137</v>
      </c>
      <c r="K16" s="234">
        <v>1598</v>
      </c>
      <c r="L16" s="234">
        <v>97</v>
      </c>
      <c r="M16" s="234">
        <v>133</v>
      </c>
      <c r="N16" s="234">
        <v>6972</v>
      </c>
      <c r="O16" s="234">
        <v>1304</v>
      </c>
      <c r="P16" s="234">
        <v>1</v>
      </c>
      <c r="Q16" s="234" t="s">
        <v>134</v>
      </c>
      <c r="R16" s="234">
        <v>35</v>
      </c>
      <c r="S16" s="210"/>
    </row>
    <row r="17" spans="1:19" ht="13.5">
      <c r="A17" s="67"/>
      <c r="B17" s="293"/>
      <c r="C17" s="8" t="s">
        <v>363</v>
      </c>
      <c r="D17" s="236">
        <f>SUM(E17:R17)</f>
        <v>13462</v>
      </c>
      <c r="E17" s="234">
        <v>23</v>
      </c>
      <c r="F17" s="234">
        <v>1</v>
      </c>
      <c r="G17" s="234">
        <v>7</v>
      </c>
      <c r="H17" s="234">
        <v>2972</v>
      </c>
      <c r="I17" s="234">
        <v>102</v>
      </c>
      <c r="J17" s="234">
        <v>149</v>
      </c>
      <c r="K17" s="234">
        <v>1609</v>
      </c>
      <c r="L17" s="234">
        <v>107</v>
      </c>
      <c r="M17" s="234">
        <v>133</v>
      </c>
      <c r="N17" s="234">
        <v>7003</v>
      </c>
      <c r="O17" s="234">
        <v>1318</v>
      </c>
      <c r="P17" s="234">
        <v>2</v>
      </c>
      <c r="Q17" s="234" t="s">
        <v>134</v>
      </c>
      <c r="R17" s="234">
        <v>36</v>
      </c>
      <c r="S17" s="210"/>
    </row>
    <row r="18" spans="1:19" ht="6.75" customHeight="1">
      <c r="A18" s="67"/>
      <c r="B18" s="126"/>
      <c r="C18" s="8"/>
      <c r="D18" s="236"/>
      <c r="E18" s="234"/>
      <c r="F18" s="235"/>
      <c r="G18" s="234"/>
      <c r="H18" s="234"/>
      <c r="I18" s="234"/>
      <c r="J18" s="234"/>
      <c r="K18" s="234"/>
      <c r="L18" s="234"/>
      <c r="M18" s="234"/>
      <c r="N18" s="234"/>
      <c r="O18" s="234"/>
      <c r="P18" s="235"/>
      <c r="Q18" s="235"/>
      <c r="R18" s="234"/>
      <c r="S18" s="210"/>
    </row>
    <row r="19" spans="1:19" ht="13.5" customHeight="1">
      <c r="A19" s="67"/>
      <c r="B19" s="293" t="s">
        <v>359</v>
      </c>
      <c r="C19" s="8" t="s">
        <v>360</v>
      </c>
      <c r="D19" s="236">
        <f>SUM(E19:R19)</f>
        <v>14826</v>
      </c>
      <c r="E19" s="234">
        <v>122</v>
      </c>
      <c r="F19" s="234">
        <v>3</v>
      </c>
      <c r="G19" s="234">
        <v>9</v>
      </c>
      <c r="H19" s="234">
        <v>2713</v>
      </c>
      <c r="I19" s="234">
        <v>116</v>
      </c>
      <c r="J19" s="234">
        <v>128</v>
      </c>
      <c r="K19" s="234">
        <v>1765</v>
      </c>
      <c r="L19" s="234">
        <v>129</v>
      </c>
      <c r="M19" s="234">
        <v>157</v>
      </c>
      <c r="N19" s="234">
        <v>7970</v>
      </c>
      <c r="O19" s="234">
        <v>1443</v>
      </c>
      <c r="P19" s="234">
        <v>9</v>
      </c>
      <c r="Q19" s="235" t="s">
        <v>134</v>
      </c>
      <c r="R19" s="234">
        <v>262</v>
      </c>
      <c r="S19" s="210"/>
    </row>
    <row r="20" spans="1:19" ht="13.5" customHeight="1">
      <c r="A20" s="60" t="s">
        <v>376</v>
      </c>
      <c r="B20" s="293"/>
      <c r="C20" s="8" t="s">
        <v>362</v>
      </c>
      <c r="D20" s="236">
        <f>SUM(E20:R20)</f>
        <v>1181</v>
      </c>
      <c r="E20" s="234">
        <v>106</v>
      </c>
      <c r="F20" s="234">
        <v>1</v>
      </c>
      <c r="G20" s="234">
        <v>4</v>
      </c>
      <c r="H20" s="234">
        <v>181</v>
      </c>
      <c r="I20" s="234"/>
      <c r="J20" s="234"/>
      <c r="K20" s="234">
        <v>97</v>
      </c>
      <c r="L20" s="234">
        <v>20</v>
      </c>
      <c r="M20" s="234">
        <v>49</v>
      </c>
      <c r="N20" s="234">
        <v>479</v>
      </c>
      <c r="O20" s="234">
        <v>3</v>
      </c>
      <c r="P20" s="234">
        <v>9</v>
      </c>
      <c r="Q20" s="235" t="s">
        <v>134</v>
      </c>
      <c r="R20" s="234">
        <v>232</v>
      </c>
      <c r="S20" s="210"/>
    </row>
    <row r="21" spans="1:19" ht="13.5" customHeight="1">
      <c r="A21" s="67"/>
      <c r="B21" s="293"/>
      <c r="C21" s="8" t="s">
        <v>363</v>
      </c>
      <c r="D21" s="236">
        <f>SUM(E21:R21)</f>
        <v>14086</v>
      </c>
      <c r="E21" s="234">
        <v>16</v>
      </c>
      <c r="F21" s="234">
        <v>2</v>
      </c>
      <c r="G21" s="234">
        <v>5</v>
      </c>
      <c r="H21" s="234">
        <v>2925</v>
      </c>
      <c r="I21" s="234">
        <v>117</v>
      </c>
      <c r="J21" s="234">
        <v>149</v>
      </c>
      <c r="K21" s="234">
        <v>1674</v>
      </c>
      <c r="L21" s="234">
        <v>113</v>
      </c>
      <c r="M21" s="234">
        <v>109</v>
      </c>
      <c r="N21" s="234">
        <v>7506</v>
      </c>
      <c r="O21" s="234">
        <v>1438</v>
      </c>
      <c r="P21" s="235" t="s">
        <v>134</v>
      </c>
      <c r="Q21" s="235" t="s">
        <v>134</v>
      </c>
      <c r="R21" s="234">
        <v>32</v>
      </c>
      <c r="S21" s="210"/>
    </row>
    <row r="22" spans="1:19" ht="6.75" customHeight="1">
      <c r="A22" s="67"/>
      <c r="B22" s="126"/>
      <c r="C22" s="8"/>
      <c r="D22" s="236"/>
      <c r="E22" s="234"/>
      <c r="F22" s="235"/>
      <c r="G22" s="234"/>
      <c r="H22" s="234"/>
      <c r="I22" s="234"/>
      <c r="J22" s="234"/>
      <c r="K22" s="234"/>
      <c r="L22" s="234"/>
      <c r="M22" s="234"/>
      <c r="N22" s="234"/>
      <c r="O22" s="234"/>
      <c r="P22" s="235"/>
      <c r="Q22" s="235"/>
      <c r="R22" s="234"/>
      <c r="S22" s="210"/>
    </row>
    <row r="23" spans="1:19" ht="13.5" customHeight="1">
      <c r="A23" s="67"/>
      <c r="B23" s="293" t="s">
        <v>359</v>
      </c>
      <c r="C23" s="8" t="s">
        <v>360</v>
      </c>
      <c r="D23" s="233">
        <v>15826</v>
      </c>
      <c r="E23" s="234">
        <v>159</v>
      </c>
      <c r="F23" s="234">
        <v>34</v>
      </c>
      <c r="G23" s="234">
        <v>14</v>
      </c>
      <c r="H23" s="234">
        <v>2719</v>
      </c>
      <c r="I23" s="234">
        <v>112</v>
      </c>
      <c r="J23" s="234">
        <v>124</v>
      </c>
      <c r="K23" s="234">
        <v>1957</v>
      </c>
      <c r="L23" s="234">
        <v>134</v>
      </c>
      <c r="M23" s="234">
        <v>202</v>
      </c>
      <c r="N23" s="234">
        <v>8494</v>
      </c>
      <c r="O23" s="234">
        <v>1605</v>
      </c>
      <c r="P23" s="234">
        <v>9</v>
      </c>
      <c r="Q23" s="234">
        <v>1</v>
      </c>
      <c r="R23" s="234">
        <v>262</v>
      </c>
      <c r="S23" s="210"/>
    </row>
    <row r="24" spans="1:19" ht="13.5" customHeight="1">
      <c r="A24" s="60" t="s">
        <v>377</v>
      </c>
      <c r="B24" s="293"/>
      <c r="C24" s="8" t="s">
        <v>362</v>
      </c>
      <c r="D24" s="233">
        <v>1410</v>
      </c>
      <c r="E24" s="234">
        <v>142</v>
      </c>
      <c r="F24" s="234">
        <v>22</v>
      </c>
      <c r="G24" s="234">
        <v>7</v>
      </c>
      <c r="H24" s="234">
        <v>204</v>
      </c>
      <c r="I24" s="234">
        <v>2</v>
      </c>
      <c r="J24" s="235" t="s">
        <v>134</v>
      </c>
      <c r="K24" s="234">
        <v>105</v>
      </c>
      <c r="L24" s="234">
        <v>20</v>
      </c>
      <c r="M24" s="234">
        <v>36</v>
      </c>
      <c r="N24" s="234">
        <v>615</v>
      </c>
      <c r="O24" s="234">
        <v>3</v>
      </c>
      <c r="P24" s="234">
        <v>9</v>
      </c>
      <c r="Q24" s="234">
        <v>1</v>
      </c>
      <c r="R24" s="234">
        <v>244</v>
      </c>
      <c r="S24" s="210"/>
    </row>
    <row r="25" spans="1:19" s="152" customFormat="1" ht="13.5" customHeight="1">
      <c r="A25" s="166"/>
      <c r="B25" s="293"/>
      <c r="C25" s="178" t="s">
        <v>363</v>
      </c>
      <c r="D25" s="315">
        <v>14786</v>
      </c>
      <c r="E25" s="316">
        <v>18</v>
      </c>
      <c r="F25" s="316">
        <v>13</v>
      </c>
      <c r="G25" s="316">
        <v>7</v>
      </c>
      <c r="H25" s="316">
        <v>2834</v>
      </c>
      <c r="I25" s="316">
        <v>110</v>
      </c>
      <c r="J25" s="316">
        <v>133</v>
      </c>
      <c r="K25" s="316">
        <v>1865</v>
      </c>
      <c r="L25" s="316">
        <v>123</v>
      </c>
      <c r="M25" s="316">
        <v>166</v>
      </c>
      <c r="N25" s="316">
        <v>7893</v>
      </c>
      <c r="O25" s="316">
        <v>1602</v>
      </c>
      <c r="P25" s="244" t="s">
        <v>134</v>
      </c>
      <c r="Q25" s="244" t="s">
        <v>134</v>
      </c>
      <c r="R25" s="316">
        <v>22</v>
      </c>
      <c r="S25" s="211"/>
    </row>
    <row r="26" spans="1:19" s="152" customFormat="1" ht="6.75" customHeight="1">
      <c r="A26" s="166"/>
      <c r="B26" s="317"/>
      <c r="C26" s="178"/>
      <c r="D26" s="243"/>
      <c r="E26" s="318"/>
      <c r="F26" s="244"/>
      <c r="G26" s="318"/>
      <c r="H26" s="318"/>
      <c r="I26" s="318"/>
      <c r="J26" s="318"/>
      <c r="K26" s="318"/>
      <c r="L26" s="318"/>
      <c r="M26" s="318"/>
      <c r="N26" s="318"/>
      <c r="O26" s="318"/>
      <c r="P26" s="244"/>
      <c r="Q26" s="244"/>
      <c r="R26" s="318"/>
      <c r="S26" s="211"/>
    </row>
    <row r="27" spans="1:19" s="152" customFormat="1" ht="13.5" customHeight="1">
      <c r="A27" s="166"/>
      <c r="B27" s="319" t="s">
        <v>359</v>
      </c>
      <c r="C27" s="178" t="s">
        <v>360</v>
      </c>
      <c r="D27" s="320">
        <v>16376</v>
      </c>
      <c r="E27" s="321">
        <v>149</v>
      </c>
      <c r="F27" s="321">
        <v>5</v>
      </c>
      <c r="G27" s="321">
        <v>12</v>
      </c>
      <c r="H27" s="321">
        <v>2753</v>
      </c>
      <c r="I27" s="321">
        <v>111</v>
      </c>
      <c r="J27" s="321">
        <v>110</v>
      </c>
      <c r="K27" s="321">
        <v>2092</v>
      </c>
      <c r="L27" s="321">
        <v>114</v>
      </c>
      <c r="M27" s="321">
        <v>188</v>
      </c>
      <c r="N27" s="321">
        <v>9030</v>
      </c>
      <c r="O27" s="321">
        <v>1578</v>
      </c>
      <c r="P27" s="321">
        <v>7</v>
      </c>
      <c r="Q27" s="322" t="s">
        <v>134</v>
      </c>
      <c r="R27" s="321">
        <v>227</v>
      </c>
      <c r="S27" s="323"/>
    </row>
    <row r="28" spans="1:19" s="152" customFormat="1" ht="13.5" customHeight="1">
      <c r="A28" s="324" t="s">
        <v>651</v>
      </c>
      <c r="B28" s="319"/>
      <c r="C28" s="178" t="s">
        <v>362</v>
      </c>
      <c r="D28" s="320">
        <v>1338</v>
      </c>
      <c r="E28" s="321">
        <v>130</v>
      </c>
      <c r="F28" s="321">
        <v>4</v>
      </c>
      <c r="G28" s="321">
        <v>3</v>
      </c>
      <c r="H28" s="321">
        <v>219</v>
      </c>
      <c r="I28" s="321">
        <v>3</v>
      </c>
      <c r="J28" s="322">
        <v>1</v>
      </c>
      <c r="K28" s="321">
        <v>131</v>
      </c>
      <c r="L28" s="321">
        <v>10</v>
      </c>
      <c r="M28" s="321">
        <v>34</v>
      </c>
      <c r="N28" s="321">
        <v>578</v>
      </c>
      <c r="O28" s="321">
        <v>5</v>
      </c>
      <c r="P28" s="321">
        <v>7</v>
      </c>
      <c r="Q28" s="322" t="s">
        <v>134</v>
      </c>
      <c r="R28" s="321">
        <v>213</v>
      </c>
      <c r="S28" s="323"/>
    </row>
    <row r="29" spans="1:19" s="152" customFormat="1" ht="13.5" customHeight="1">
      <c r="A29" s="166"/>
      <c r="B29" s="319"/>
      <c r="C29" s="178" t="s">
        <v>363</v>
      </c>
      <c r="D29" s="320">
        <v>15407</v>
      </c>
      <c r="E29" s="321">
        <v>20</v>
      </c>
      <c r="F29" s="321">
        <v>1</v>
      </c>
      <c r="G29" s="321">
        <v>10</v>
      </c>
      <c r="H29" s="321">
        <v>2855</v>
      </c>
      <c r="I29" s="321">
        <v>107</v>
      </c>
      <c r="J29" s="321">
        <v>118</v>
      </c>
      <c r="K29" s="321">
        <v>1974</v>
      </c>
      <c r="L29" s="321">
        <v>113</v>
      </c>
      <c r="M29" s="321">
        <v>154</v>
      </c>
      <c r="N29" s="321">
        <v>8463</v>
      </c>
      <c r="O29" s="321">
        <v>1575</v>
      </c>
      <c r="P29" s="322" t="s">
        <v>134</v>
      </c>
      <c r="Q29" s="322" t="s">
        <v>134</v>
      </c>
      <c r="R29" s="321">
        <v>17</v>
      </c>
      <c r="S29" s="323"/>
    </row>
    <row r="30" spans="1:19" ht="9" customHeight="1">
      <c r="A30" s="67"/>
      <c r="B30" s="126"/>
      <c r="C30" s="8"/>
      <c r="D30" s="236"/>
      <c r="E30" s="237"/>
      <c r="F30" s="237"/>
      <c r="G30" s="237"/>
      <c r="H30" s="237" t="s">
        <v>650</v>
      </c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10"/>
    </row>
    <row r="31" spans="1:19" ht="13.5">
      <c r="A31" s="67"/>
      <c r="B31" s="293" t="s">
        <v>359</v>
      </c>
      <c r="C31" s="8" t="s">
        <v>360</v>
      </c>
      <c r="D31" s="236">
        <f>SUM(E31:R31)</f>
        <v>1408</v>
      </c>
      <c r="E31" s="238">
        <v>21</v>
      </c>
      <c r="F31" s="235">
        <v>0</v>
      </c>
      <c r="G31" s="235">
        <v>0</v>
      </c>
      <c r="H31" s="238">
        <v>206</v>
      </c>
      <c r="I31" s="238">
        <v>8</v>
      </c>
      <c r="J31" s="238">
        <v>9</v>
      </c>
      <c r="K31" s="238">
        <v>158</v>
      </c>
      <c r="L31" s="238">
        <v>10</v>
      </c>
      <c r="M31" s="238">
        <v>20</v>
      </c>
      <c r="N31" s="238">
        <v>788</v>
      </c>
      <c r="O31" s="238">
        <v>159</v>
      </c>
      <c r="P31" s="238">
        <v>1</v>
      </c>
      <c r="Q31" s="235">
        <v>0</v>
      </c>
      <c r="R31" s="238">
        <v>28</v>
      </c>
      <c r="S31" s="210"/>
    </row>
    <row r="32" spans="1:19" ht="13.5">
      <c r="A32" s="67" t="s">
        <v>378</v>
      </c>
      <c r="B32" s="293"/>
      <c r="C32" s="8" t="s">
        <v>362</v>
      </c>
      <c r="D32" s="236">
        <f>SUM(E32:R32)</f>
        <v>144</v>
      </c>
      <c r="E32" s="239">
        <v>19</v>
      </c>
      <c r="F32" s="235">
        <v>0</v>
      </c>
      <c r="G32" s="235">
        <v>0</v>
      </c>
      <c r="H32" s="239">
        <v>14</v>
      </c>
      <c r="I32" s="235">
        <v>0</v>
      </c>
      <c r="J32" s="235">
        <v>0</v>
      </c>
      <c r="K32" s="239">
        <v>12</v>
      </c>
      <c r="L32" s="239">
        <v>2</v>
      </c>
      <c r="M32" s="239">
        <v>2</v>
      </c>
      <c r="N32" s="239">
        <v>68</v>
      </c>
      <c r="O32" s="235">
        <v>0</v>
      </c>
      <c r="P32" s="239">
        <v>1</v>
      </c>
      <c r="Q32" s="235">
        <v>0</v>
      </c>
      <c r="R32" s="238">
        <v>26</v>
      </c>
      <c r="S32" s="210"/>
    </row>
    <row r="33" spans="1:19" ht="13.5">
      <c r="A33" s="67"/>
      <c r="B33" s="293"/>
      <c r="C33" s="8" t="s">
        <v>363</v>
      </c>
      <c r="D33" s="236">
        <f>SUM(E33:R33)</f>
        <v>1279</v>
      </c>
      <c r="E33" s="239">
        <v>2</v>
      </c>
      <c r="F33" s="235">
        <v>0</v>
      </c>
      <c r="G33" s="235">
        <v>0</v>
      </c>
      <c r="H33" s="239">
        <v>216</v>
      </c>
      <c r="I33" s="240">
        <v>8</v>
      </c>
      <c r="J33" s="239">
        <v>9</v>
      </c>
      <c r="K33" s="239">
        <v>147</v>
      </c>
      <c r="L33" s="239">
        <v>8</v>
      </c>
      <c r="M33" s="239">
        <v>18</v>
      </c>
      <c r="N33" s="239">
        <v>721</v>
      </c>
      <c r="O33" s="239">
        <v>149</v>
      </c>
      <c r="P33" s="235">
        <v>0</v>
      </c>
      <c r="Q33" s="235">
        <v>0</v>
      </c>
      <c r="R33" s="241">
        <v>1</v>
      </c>
      <c r="S33" s="210"/>
    </row>
    <row r="34" spans="1:19" ht="6.75" customHeight="1">
      <c r="A34" s="67"/>
      <c r="B34" s="126"/>
      <c r="C34" s="8"/>
      <c r="D34" s="236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5"/>
      <c r="R34" s="238"/>
      <c r="S34" s="210"/>
    </row>
    <row r="35" spans="1:19" ht="13.5">
      <c r="A35" s="67"/>
      <c r="B35" s="293" t="s">
        <v>359</v>
      </c>
      <c r="C35" s="8" t="s">
        <v>360</v>
      </c>
      <c r="D35" s="236">
        <f>SUM(E35:R35)</f>
        <v>1278</v>
      </c>
      <c r="E35" s="238">
        <v>14</v>
      </c>
      <c r="F35" s="235">
        <v>0</v>
      </c>
      <c r="G35" s="238">
        <v>0</v>
      </c>
      <c r="H35" s="235">
        <v>201</v>
      </c>
      <c r="I35" s="238">
        <v>5</v>
      </c>
      <c r="J35" s="238">
        <v>11</v>
      </c>
      <c r="K35" s="238">
        <v>136</v>
      </c>
      <c r="L35" s="238">
        <v>9</v>
      </c>
      <c r="M35" s="238">
        <v>20</v>
      </c>
      <c r="N35" s="238">
        <v>705</v>
      </c>
      <c r="O35" s="238">
        <v>162</v>
      </c>
      <c r="P35" s="235">
        <v>1</v>
      </c>
      <c r="Q35" s="235">
        <v>0</v>
      </c>
      <c r="R35" s="238">
        <v>14</v>
      </c>
      <c r="S35" s="210"/>
    </row>
    <row r="36" spans="1:19" ht="13.5">
      <c r="A36" s="60" t="s">
        <v>364</v>
      </c>
      <c r="B36" s="293"/>
      <c r="C36" s="8" t="s">
        <v>362</v>
      </c>
      <c r="D36" s="236">
        <f>SUM(E36:R36)</f>
        <v>108</v>
      </c>
      <c r="E36" s="240">
        <v>11</v>
      </c>
      <c r="F36" s="235">
        <v>0</v>
      </c>
      <c r="G36" s="235">
        <v>0</v>
      </c>
      <c r="H36" s="240">
        <v>20</v>
      </c>
      <c r="I36" s="235">
        <v>0</v>
      </c>
      <c r="J36" s="235">
        <v>0</v>
      </c>
      <c r="K36" s="240">
        <v>10</v>
      </c>
      <c r="L36" s="240">
        <v>0</v>
      </c>
      <c r="M36" s="240">
        <v>1</v>
      </c>
      <c r="N36" s="240">
        <v>51</v>
      </c>
      <c r="O36" s="240">
        <v>1</v>
      </c>
      <c r="P36" s="235">
        <v>1</v>
      </c>
      <c r="Q36" s="235">
        <v>0</v>
      </c>
      <c r="R36" s="240">
        <v>13</v>
      </c>
      <c r="S36" s="210"/>
    </row>
    <row r="37" spans="1:19" ht="13.5">
      <c r="A37" s="67"/>
      <c r="B37" s="293"/>
      <c r="C37" s="8" t="s">
        <v>363</v>
      </c>
      <c r="D37" s="236">
        <f>SUM(E37:R37)</f>
        <v>1162</v>
      </c>
      <c r="E37" s="240">
        <v>3</v>
      </c>
      <c r="F37" s="235">
        <v>0</v>
      </c>
      <c r="G37" s="240">
        <v>0</v>
      </c>
      <c r="H37" s="240">
        <v>201</v>
      </c>
      <c r="I37" s="242">
        <v>5</v>
      </c>
      <c r="J37" s="240">
        <v>11</v>
      </c>
      <c r="K37" s="240">
        <v>126</v>
      </c>
      <c r="L37" s="240">
        <v>10</v>
      </c>
      <c r="M37" s="238">
        <v>19</v>
      </c>
      <c r="N37" s="240">
        <v>654</v>
      </c>
      <c r="O37" s="240">
        <v>130</v>
      </c>
      <c r="P37" s="235">
        <v>0</v>
      </c>
      <c r="Q37" s="235">
        <v>0</v>
      </c>
      <c r="R37" s="240">
        <v>3</v>
      </c>
      <c r="S37" s="210"/>
    </row>
    <row r="38" spans="1:19" ht="6.75" customHeight="1">
      <c r="A38" s="67"/>
      <c r="B38" s="126"/>
      <c r="C38" s="8"/>
      <c r="D38" s="236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10"/>
    </row>
    <row r="39" spans="1:19" ht="12.75" customHeight="1">
      <c r="A39" s="67"/>
      <c r="B39" s="293" t="s">
        <v>359</v>
      </c>
      <c r="C39" s="8" t="s">
        <v>360</v>
      </c>
      <c r="D39" s="236">
        <f>SUM(E39:R39)</f>
        <v>1317</v>
      </c>
      <c r="E39" s="238">
        <v>15</v>
      </c>
      <c r="F39" s="235">
        <v>0</v>
      </c>
      <c r="G39" s="238">
        <v>1</v>
      </c>
      <c r="H39" s="238">
        <v>247</v>
      </c>
      <c r="I39" s="238">
        <v>10</v>
      </c>
      <c r="J39" s="238">
        <v>10</v>
      </c>
      <c r="K39" s="238">
        <v>160</v>
      </c>
      <c r="L39" s="238">
        <v>18</v>
      </c>
      <c r="M39" s="238">
        <v>17</v>
      </c>
      <c r="N39" s="238">
        <v>689</v>
      </c>
      <c r="O39" s="238">
        <v>128</v>
      </c>
      <c r="P39" s="235">
        <v>1</v>
      </c>
      <c r="Q39" s="235">
        <v>0</v>
      </c>
      <c r="R39" s="238">
        <v>21</v>
      </c>
      <c r="S39" s="210"/>
    </row>
    <row r="40" spans="1:19" ht="12.75" customHeight="1">
      <c r="A40" s="60" t="s">
        <v>365</v>
      </c>
      <c r="B40" s="293"/>
      <c r="C40" s="8" t="s">
        <v>362</v>
      </c>
      <c r="D40" s="236">
        <f>SUM(E40:R40)</f>
        <v>105</v>
      </c>
      <c r="E40" s="242">
        <v>12</v>
      </c>
      <c r="F40" s="235">
        <v>0</v>
      </c>
      <c r="G40" s="242">
        <v>1</v>
      </c>
      <c r="H40" s="242">
        <v>14</v>
      </c>
      <c r="I40" s="235">
        <v>1</v>
      </c>
      <c r="J40" s="235">
        <v>0</v>
      </c>
      <c r="K40" s="242">
        <v>13</v>
      </c>
      <c r="L40" s="242">
        <v>3</v>
      </c>
      <c r="M40" s="242">
        <v>1</v>
      </c>
      <c r="N40" s="242">
        <v>40</v>
      </c>
      <c r="O40" s="235">
        <v>0</v>
      </c>
      <c r="P40" s="235">
        <v>1</v>
      </c>
      <c r="Q40" s="235">
        <v>0</v>
      </c>
      <c r="R40" s="242">
        <v>19</v>
      </c>
      <c r="S40" s="210"/>
    </row>
    <row r="41" spans="1:19" ht="12.75" customHeight="1">
      <c r="A41" s="67"/>
      <c r="B41" s="293"/>
      <c r="C41" s="8" t="s">
        <v>363</v>
      </c>
      <c r="D41" s="236">
        <f>SUM(E41:R41)</f>
        <v>1241</v>
      </c>
      <c r="E41" s="242">
        <v>4</v>
      </c>
      <c r="F41" s="235">
        <v>0</v>
      </c>
      <c r="G41" s="235">
        <v>0</v>
      </c>
      <c r="H41" s="242">
        <v>261</v>
      </c>
      <c r="I41" s="242">
        <v>9</v>
      </c>
      <c r="J41" s="242">
        <v>10</v>
      </c>
      <c r="K41" s="242">
        <v>147</v>
      </c>
      <c r="L41" s="242">
        <v>17</v>
      </c>
      <c r="M41" s="242">
        <v>16</v>
      </c>
      <c r="N41" s="242">
        <v>649</v>
      </c>
      <c r="O41" s="242">
        <v>123</v>
      </c>
      <c r="P41" s="235">
        <v>0</v>
      </c>
      <c r="Q41" s="235">
        <v>0</v>
      </c>
      <c r="R41" s="242">
        <v>5</v>
      </c>
      <c r="S41" s="210"/>
    </row>
    <row r="42" spans="1:19" ht="6.75" customHeight="1">
      <c r="A42" s="67"/>
      <c r="B42" s="126"/>
      <c r="C42" s="8"/>
      <c r="D42" s="236"/>
      <c r="E42" s="238"/>
      <c r="F42" s="235"/>
      <c r="G42" s="235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10"/>
    </row>
    <row r="43" spans="1:19" ht="13.5">
      <c r="A43" s="67"/>
      <c r="B43" s="293" t="s">
        <v>359</v>
      </c>
      <c r="C43" s="8" t="s">
        <v>360</v>
      </c>
      <c r="D43" s="236">
        <f>SUM(E43:R43)</f>
        <v>1233</v>
      </c>
      <c r="E43" s="238">
        <v>17</v>
      </c>
      <c r="F43" s="235">
        <v>0</v>
      </c>
      <c r="G43" s="235">
        <v>0</v>
      </c>
      <c r="H43" s="238">
        <v>239</v>
      </c>
      <c r="I43" s="238">
        <v>6</v>
      </c>
      <c r="J43" s="238">
        <v>10</v>
      </c>
      <c r="K43" s="238">
        <v>146</v>
      </c>
      <c r="L43" s="238">
        <v>12</v>
      </c>
      <c r="M43" s="238">
        <v>16</v>
      </c>
      <c r="N43" s="238">
        <v>649</v>
      </c>
      <c r="O43" s="238">
        <v>115</v>
      </c>
      <c r="P43" s="238">
        <v>1</v>
      </c>
      <c r="Q43" s="235">
        <v>0</v>
      </c>
      <c r="R43" s="238">
        <v>22</v>
      </c>
      <c r="S43" s="210"/>
    </row>
    <row r="44" spans="1:19" ht="13.5">
      <c r="A44" s="60" t="s">
        <v>366</v>
      </c>
      <c r="B44" s="293"/>
      <c r="C44" s="8" t="s">
        <v>362</v>
      </c>
      <c r="D44" s="236">
        <f>SUM(E44:R44)</f>
        <v>113</v>
      </c>
      <c r="E44" s="242">
        <v>17</v>
      </c>
      <c r="F44" s="235">
        <v>0</v>
      </c>
      <c r="G44" s="235">
        <v>0</v>
      </c>
      <c r="H44" s="242">
        <v>17</v>
      </c>
      <c r="I44" s="235">
        <v>0</v>
      </c>
      <c r="J44" s="235">
        <v>0</v>
      </c>
      <c r="K44" s="242">
        <v>7</v>
      </c>
      <c r="L44" s="242">
        <v>1</v>
      </c>
      <c r="M44" s="242">
        <v>3</v>
      </c>
      <c r="N44" s="242">
        <v>46</v>
      </c>
      <c r="O44" s="242">
        <v>0</v>
      </c>
      <c r="P44" s="239">
        <v>1</v>
      </c>
      <c r="Q44" s="235">
        <v>0</v>
      </c>
      <c r="R44" s="242">
        <v>21</v>
      </c>
      <c r="S44" s="210"/>
    </row>
    <row r="45" spans="1:19" ht="13.5">
      <c r="A45" s="67"/>
      <c r="B45" s="293"/>
      <c r="C45" s="8" t="s">
        <v>363</v>
      </c>
      <c r="D45" s="236">
        <f>SUM(E45:R45)</f>
        <v>1141</v>
      </c>
      <c r="E45" s="235">
        <v>0</v>
      </c>
      <c r="F45" s="235">
        <v>0</v>
      </c>
      <c r="G45" s="235">
        <v>0</v>
      </c>
      <c r="H45" s="242">
        <v>251</v>
      </c>
      <c r="I45" s="242">
        <v>6</v>
      </c>
      <c r="J45" s="242">
        <v>11</v>
      </c>
      <c r="K45" s="242">
        <v>141</v>
      </c>
      <c r="L45" s="242">
        <v>11</v>
      </c>
      <c r="M45" s="242">
        <v>13</v>
      </c>
      <c r="N45" s="242">
        <v>603</v>
      </c>
      <c r="O45" s="242">
        <v>104</v>
      </c>
      <c r="P45" s="235">
        <v>0</v>
      </c>
      <c r="Q45" s="235">
        <v>0</v>
      </c>
      <c r="R45" s="239">
        <v>1</v>
      </c>
      <c r="S45" s="210"/>
    </row>
    <row r="46" spans="1:19" ht="6.75" customHeight="1">
      <c r="A46" s="67"/>
      <c r="B46" s="126"/>
      <c r="C46" s="8"/>
      <c r="D46" s="236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10"/>
    </row>
    <row r="47" spans="1:19" ht="13.5">
      <c r="A47" s="67"/>
      <c r="B47" s="293" t="s">
        <v>359</v>
      </c>
      <c r="C47" s="8" t="s">
        <v>360</v>
      </c>
      <c r="D47" s="236">
        <f>SUM(E47:R47)</f>
        <v>1282</v>
      </c>
      <c r="E47" s="238">
        <v>12</v>
      </c>
      <c r="F47" s="235">
        <v>0</v>
      </c>
      <c r="G47" s="235">
        <v>2</v>
      </c>
      <c r="H47" s="238">
        <v>234</v>
      </c>
      <c r="I47" s="238">
        <v>12</v>
      </c>
      <c r="J47" s="238">
        <v>16</v>
      </c>
      <c r="K47" s="238">
        <v>148</v>
      </c>
      <c r="L47" s="238">
        <v>19</v>
      </c>
      <c r="M47" s="238">
        <v>17</v>
      </c>
      <c r="N47" s="238">
        <v>675</v>
      </c>
      <c r="O47" s="238">
        <v>127</v>
      </c>
      <c r="P47" s="238">
        <v>1</v>
      </c>
      <c r="Q47" s="235">
        <v>0</v>
      </c>
      <c r="R47" s="238">
        <v>19</v>
      </c>
      <c r="S47" s="210"/>
    </row>
    <row r="48" spans="1:19" ht="13.5">
      <c r="A48" s="60" t="s">
        <v>367</v>
      </c>
      <c r="B48" s="293"/>
      <c r="C48" s="8" t="s">
        <v>362</v>
      </c>
      <c r="D48" s="236">
        <f>SUM(E48:R48)</f>
        <v>98</v>
      </c>
      <c r="E48" s="242">
        <v>11</v>
      </c>
      <c r="F48" s="235">
        <v>0</v>
      </c>
      <c r="G48" s="235">
        <v>0</v>
      </c>
      <c r="H48" s="242">
        <v>14</v>
      </c>
      <c r="I48" s="235">
        <v>1</v>
      </c>
      <c r="J48" s="235">
        <v>0</v>
      </c>
      <c r="K48" s="242">
        <v>3</v>
      </c>
      <c r="L48" s="235">
        <v>3</v>
      </c>
      <c r="M48" s="242">
        <v>3</v>
      </c>
      <c r="N48" s="242">
        <v>43</v>
      </c>
      <c r="O48" s="242">
        <v>0</v>
      </c>
      <c r="P48" s="239">
        <v>1</v>
      </c>
      <c r="Q48" s="235">
        <v>0</v>
      </c>
      <c r="R48" s="242">
        <v>19</v>
      </c>
      <c r="S48" s="210"/>
    </row>
    <row r="49" spans="1:19" ht="13.5">
      <c r="A49" s="67"/>
      <c r="B49" s="293"/>
      <c r="C49" s="8" t="s">
        <v>363</v>
      </c>
      <c r="D49" s="236">
        <f>SUM(E49:R49)</f>
        <v>1220</v>
      </c>
      <c r="E49" s="235">
        <v>1</v>
      </c>
      <c r="F49" s="235">
        <v>0</v>
      </c>
      <c r="G49" s="235">
        <v>2</v>
      </c>
      <c r="H49" s="242">
        <v>248</v>
      </c>
      <c r="I49" s="242">
        <v>11</v>
      </c>
      <c r="J49" s="242">
        <v>18</v>
      </c>
      <c r="K49" s="242">
        <v>146</v>
      </c>
      <c r="L49" s="242">
        <v>16</v>
      </c>
      <c r="M49" s="242">
        <v>14</v>
      </c>
      <c r="N49" s="242">
        <v>633</v>
      </c>
      <c r="O49" s="242">
        <v>128</v>
      </c>
      <c r="P49" s="235">
        <v>0</v>
      </c>
      <c r="Q49" s="235">
        <v>0</v>
      </c>
      <c r="R49" s="242">
        <v>3</v>
      </c>
      <c r="S49" s="210"/>
    </row>
    <row r="50" spans="1:19" ht="6.75" customHeight="1">
      <c r="A50" s="67"/>
      <c r="B50" s="126"/>
      <c r="C50" s="8"/>
      <c r="D50" s="236"/>
      <c r="E50" s="238"/>
      <c r="F50" s="238"/>
      <c r="G50" s="238"/>
      <c r="H50" s="238"/>
      <c r="I50" s="238"/>
      <c r="J50" s="238"/>
      <c r="K50" s="238"/>
      <c r="L50" s="238"/>
      <c r="M50" s="238" t="s">
        <v>650</v>
      </c>
      <c r="N50" s="238"/>
      <c r="O50" s="238"/>
      <c r="P50" s="238"/>
      <c r="Q50" s="238"/>
      <c r="R50" s="238"/>
      <c r="S50" s="210"/>
    </row>
    <row r="51" spans="1:19" ht="13.5">
      <c r="A51" s="67"/>
      <c r="B51" s="293" t="s">
        <v>359</v>
      </c>
      <c r="C51" s="8" t="s">
        <v>360</v>
      </c>
      <c r="D51" s="236">
        <f>SUM(E51:R51)</f>
        <v>1184</v>
      </c>
      <c r="E51" s="238">
        <v>16</v>
      </c>
      <c r="F51" s="235">
        <v>1</v>
      </c>
      <c r="G51" s="238">
        <v>2</v>
      </c>
      <c r="H51" s="238">
        <v>206</v>
      </c>
      <c r="I51" s="238">
        <v>4</v>
      </c>
      <c r="J51" s="238">
        <v>7</v>
      </c>
      <c r="K51" s="238">
        <v>138</v>
      </c>
      <c r="L51" s="238">
        <v>9</v>
      </c>
      <c r="M51" s="238">
        <v>16</v>
      </c>
      <c r="N51" s="238">
        <v>640</v>
      </c>
      <c r="O51" s="238">
        <v>124</v>
      </c>
      <c r="P51" s="235">
        <v>1</v>
      </c>
      <c r="Q51" s="235">
        <v>1</v>
      </c>
      <c r="R51" s="238">
        <v>19</v>
      </c>
      <c r="S51" s="210"/>
    </row>
    <row r="52" spans="1:19" ht="13.5">
      <c r="A52" s="60" t="s">
        <v>368</v>
      </c>
      <c r="B52" s="293"/>
      <c r="C52" s="8" t="s">
        <v>362</v>
      </c>
      <c r="D52" s="236">
        <f>SUM(E52:R52)</f>
        <v>106</v>
      </c>
      <c r="E52" s="239">
        <v>15</v>
      </c>
      <c r="F52" s="235">
        <v>0</v>
      </c>
      <c r="G52" s="239">
        <v>1</v>
      </c>
      <c r="H52" s="242">
        <v>14</v>
      </c>
      <c r="I52" s="235">
        <v>0</v>
      </c>
      <c r="J52" s="235">
        <v>0</v>
      </c>
      <c r="K52" s="242">
        <v>6</v>
      </c>
      <c r="L52" s="242">
        <v>4</v>
      </c>
      <c r="M52" s="242">
        <v>4</v>
      </c>
      <c r="N52" s="242">
        <v>43</v>
      </c>
      <c r="O52" s="235">
        <v>0</v>
      </c>
      <c r="P52" s="235">
        <v>1</v>
      </c>
      <c r="Q52" s="235">
        <v>1</v>
      </c>
      <c r="R52" s="242">
        <v>17</v>
      </c>
      <c r="S52" s="210"/>
    </row>
    <row r="53" spans="1:19" ht="13.5">
      <c r="A53" s="67"/>
      <c r="B53" s="293"/>
      <c r="C53" s="8" t="s">
        <v>363</v>
      </c>
      <c r="D53" s="236">
        <f>SUM(E53:R53)</f>
        <v>1100</v>
      </c>
      <c r="E53" s="239">
        <v>1</v>
      </c>
      <c r="F53" s="235">
        <v>1</v>
      </c>
      <c r="G53" s="235">
        <v>1</v>
      </c>
      <c r="H53" s="242">
        <v>219</v>
      </c>
      <c r="I53" s="238">
        <v>4</v>
      </c>
      <c r="J53" s="242">
        <v>7</v>
      </c>
      <c r="K53" s="242">
        <v>132</v>
      </c>
      <c r="L53" s="242">
        <v>5</v>
      </c>
      <c r="M53" s="242">
        <v>12</v>
      </c>
      <c r="N53" s="242">
        <v>597</v>
      </c>
      <c r="O53" s="242">
        <v>120</v>
      </c>
      <c r="P53" s="235">
        <v>0</v>
      </c>
      <c r="Q53" s="235">
        <v>0</v>
      </c>
      <c r="R53" s="242">
        <v>1</v>
      </c>
      <c r="S53" s="210"/>
    </row>
    <row r="54" spans="1:19" ht="6.75" customHeight="1">
      <c r="A54" s="67"/>
      <c r="B54" s="126"/>
      <c r="C54" s="8"/>
      <c r="D54" s="236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10"/>
    </row>
    <row r="55" spans="1:19" ht="13.5">
      <c r="A55" s="67"/>
      <c r="B55" s="293" t="s">
        <v>359</v>
      </c>
      <c r="C55" s="8" t="s">
        <v>360</v>
      </c>
      <c r="D55" s="236">
        <f>SUM(E55:R55)</f>
        <v>1379</v>
      </c>
      <c r="E55" s="238">
        <v>14</v>
      </c>
      <c r="F55" s="235">
        <v>0</v>
      </c>
      <c r="G55" s="238">
        <v>1</v>
      </c>
      <c r="H55" s="238">
        <v>239</v>
      </c>
      <c r="I55" s="238">
        <v>12</v>
      </c>
      <c r="J55" s="238">
        <v>20</v>
      </c>
      <c r="K55" s="238">
        <v>159</v>
      </c>
      <c r="L55" s="238">
        <v>14</v>
      </c>
      <c r="M55" s="238">
        <v>20</v>
      </c>
      <c r="N55" s="238">
        <v>773</v>
      </c>
      <c r="O55" s="238">
        <v>108</v>
      </c>
      <c r="P55" s="238">
        <v>1</v>
      </c>
      <c r="Q55" s="235">
        <v>0</v>
      </c>
      <c r="R55" s="238">
        <v>18</v>
      </c>
      <c r="S55" s="210"/>
    </row>
    <row r="56" spans="1:19" ht="13.5">
      <c r="A56" s="60" t="s">
        <v>369</v>
      </c>
      <c r="B56" s="293"/>
      <c r="C56" s="8" t="s">
        <v>362</v>
      </c>
      <c r="D56" s="236">
        <f>SUM(E56:R56)</f>
        <v>98</v>
      </c>
      <c r="E56" s="238">
        <v>12</v>
      </c>
      <c r="F56" s="235">
        <v>0</v>
      </c>
      <c r="G56" s="235">
        <v>0</v>
      </c>
      <c r="H56" s="238">
        <v>14</v>
      </c>
      <c r="I56" s="235">
        <v>0</v>
      </c>
      <c r="J56" s="235">
        <v>0</v>
      </c>
      <c r="K56" s="238">
        <v>4</v>
      </c>
      <c r="L56" s="235">
        <v>0</v>
      </c>
      <c r="M56" s="238">
        <v>7</v>
      </c>
      <c r="N56" s="238">
        <v>43</v>
      </c>
      <c r="O56" s="235">
        <v>0</v>
      </c>
      <c r="P56" s="238">
        <v>1</v>
      </c>
      <c r="Q56" s="235">
        <v>0</v>
      </c>
      <c r="R56" s="241">
        <v>17</v>
      </c>
      <c r="S56" s="210"/>
    </row>
    <row r="57" spans="1:19" s="152" customFormat="1" ht="13.5">
      <c r="A57" s="166"/>
      <c r="B57" s="293"/>
      <c r="C57" s="178" t="s">
        <v>363</v>
      </c>
      <c r="D57" s="243">
        <v>1317</v>
      </c>
      <c r="E57" s="244">
        <v>2</v>
      </c>
      <c r="F57" s="244">
        <v>0</v>
      </c>
      <c r="G57" s="245">
        <v>1</v>
      </c>
      <c r="H57" s="245">
        <v>248</v>
      </c>
      <c r="I57" s="246">
        <v>12</v>
      </c>
      <c r="J57" s="245">
        <v>20</v>
      </c>
      <c r="K57" s="245">
        <v>157</v>
      </c>
      <c r="L57" s="245">
        <v>15</v>
      </c>
      <c r="M57" s="245">
        <v>13</v>
      </c>
      <c r="N57" s="245">
        <v>732</v>
      </c>
      <c r="O57" s="245">
        <v>112</v>
      </c>
      <c r="P57" s="244">
        <v>0</v>
      </c>
      <c r="Q57" s="244">
        <v>0</v>
      </c>
      <c r="R57" s="246">
        <v>3</v>
      </c>
      <c r="S57" s="211"/>
    </row>
    <row r="58" spans="1:19" ht="6.75" customHeight="1">
      <c r="A58" s="67"/>
      <c r="B58" s="126"/>
      <c r="C58" s="8"/>
      <c r="D58" s="236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 t="s">
        <v>650</v>
      </c>
      <c r="R58" s="238"/>
      <c r="S58" s="210"/>
    </row>
    <row r="59" spans="1:19" ht="13.5">
      <c r="A59" s="67"/>
      <c r="B59" s="293" t="s">
        <v>359</v>
      </c>
      <c r="C59" s="8" t="s">
        <v>360</v>
      </c>
      <c r="D59" s="236">
        <f>SUM(E59:R59)</f>
        <v>1308</v>
      </c>
      <c r="E59" s="238">
        <v>19</v>
      </c>
      <c r="F59" s="238">
        <v>14</v>
      </c>
      <c r="G59" s="238">
        <v>5</v>
      </c>
      <c r="H59" s="238">
        <v>203</v>
      </c>
      <c r="I59" s="238">
        <v>9</v>
      </c>
      <c r="J59" s="238">
        <v>7</v>
      </c>
      <c r="K59" s="238">
        <v>180</v>
      </c>
      <c r="L59" s="238">
        <v>5</v>
      </c>
      <c r="M59" s="238">
        <v>12</v>
      </c>
      <c r="N59" s="238">
        <v>699</v>
      </c>
      <c r="O59" s="238">
        <v>125</v>
      </c>
      <c r="P59" s="238">
        <v>0</v>
      </c>
      <c r="Q59" s="235">
        <v>0</v>
      </c>
      <c r="R59" s="238">
        <v>30</v>
      </c>
      <c r="S59" s="210"/>
    </row>
    <row r="60" spans="1:19" ht="13.5">
      <c r="A60" s="60" t="s">
        <v>370</v>
      </c>
      <c r="B60" s="293"/>
      <c r="C60" s="8" t="s">
        <v>362</v>
      </c>
      <c r="D60" s="236">
        <f>SUM(E60:R60)</f>
        <v>145</v>
      </c>
      <c r="E60" s="241">
        <v>19</v>
      </c>
      <c r="F60" s="239">
        <v>11</v>
      </c>
      <c r="G60" s="241">
        <v>3</v>
      </c>
      <c r="H60" s="241">
        <v>16</v>
      </c>
      <c r="I60" s="235">
        <v>0</v>
      </c>
      <c r="J60" s="235">
        <v>0</v>
      </c>
      <c r="K60" s="241">
        <v>8</v>
      </c>
      <c r="L60" s="241">
        <v>0</v>
      </c>
      <c r="M60" s="241">
        <v>5</v>
      </c>
      <c r="N60" s="241">
        <v>54</v>
      </c>
      <c r="O60" s="235">
        <v>1</v>
      </c>
      <c r="P60" s="241">
        <v>0</v>
      </c>
      <c r="Q60" s="235">
        <v>0</v>
      </c>
      <c r="R60" s="240">
        <v>28</v>
      </c>
      <c r="S60" s="210"/>
    </row>
    <row r="61" spans="1:19" ht="13.5">
      <c r="A61" s="67"/>
      <c r="B61" s="293"/>
      <c r="C61" s="8" t="s">
        <v>363</v>
      </c>
      <c r="D61" s="236">
        <f>SUM(E61:R61)</f>
        <v>1176</v>
      </c>
      <c r="E61" s="241">
        <v>0</v>
      </c>
      <c r="F61" s="239">
        <v>3</v>
      </c>
      <c r="G61" s="235">
        <v>2</v>
      </c>
      <c r="H61" s="241">
        <v>217</v>
      </c>
      <c r="I61" s="241">
        <v>9</v>
      </c>
      <c r="J61" s="241">
        <v>10</v>
      </c>
      <c r="K61" s="241">
        <v>172</v>
      </c>
      <c r="L61" s="241">
        <v>5</v>
      </c>
      <c r="M61" s="241">
        <v>7</v>
      </c>
      <c r="N61" s="241">
        <v>649</v>
      </c>
      <c r="O61" s="241">
        <v>100</v>
      </c>
      <c r="P61" s="235">
        <v>0</v>
      </c>
      <c r="Q61" s="235">
        <v>0</v>
      </c>
      <c r="R61" s="240">
        <v>2</v>
      </c>
      <c r="S61" s="210"/>
    </row>
    <row r="62" spans="1:19" ht="6.75" customHeight="1">
      <c r="A62" s="67"/>
      <c r="B62" s="126"/>
      <c r="C62" s="8"/>
      <c r="D62" s="236"/>
      <c r="E62" s="238"/>
      <c r="F62" s="238"/>
      <c r="G62" s="238"/>
      <c r="H62" s="238"/>
      <c r="I62" s="238" t="s">
        <v>650</v>
      </c>
      <c r="J62" s="238" t="s">
        <v>650</v>
      </c>
      <c r="K62" s="238"/>
      <c r="L62" s="238"/>
      <c r="M62" s="238"/>
      <c r="N62" s="238"/>
      <c r="O62" s="238"/>
      <c r="P62" s="238"/>
      <c r="Q62" s="238"/>
      <c r="R62" s="238"/>
      <c r="S62" s="210"/>
    </row>
    <row r="63" spans="1:19" ht="13.5">
      <c r="A63" s="67"/>
      <c r="B63" s="293" t="s">
        <v>359</v>
      </c>
      <c r="C63" s="8" t="s">
        <v>360</v>
      </c>
      <c r="D63" s="236">
        <f>SUM(E63:R63)</f>
        <v>1266</v>
      </c>
      <c r="E63" s="238">
        <v>10</v>
      </c>
      <c r="F63" s="235">
        <v>4</v>
      </c>
      <c r="G63" s="238">
        <v>0</v>
      </c>
      <c r="H63" s="238">
        <v>218</v>
      </c>
      <c r="I63" s="238">
        <v>13</v>
      </c>
      <c r="J63" s="238">
        <v>9</v>
      </c>
      <c r="K63" s="238">
        <v>164</v>
      </c>
      <c r="L63" s="238">
        <v>10</v>
      </c>
      <c r="M63" s="238">
        <v>19</v>
      </c>
      <c r="N63" s="238">
        <v>672</v>
      </c>
      <c r="O63" s="238">
        <v>122</v>
      </c>
      <c r="P63" s="235">
        <v>0</v>
      </c>
      <c r="Q63" s="235">
        <v>0</v>
      </c>
      <c r="R63" s="238">
        <v>25</v>
      </c>
      <c r="S63" s="210"/>
    </row>
    <row r="64" spans="1:19" ht="13.5">
      <c r="A64" s="60" t="s">
        <v>371</v>
      </c>
      <c r="B64" s="293"/>
      <c r="C64" s="8" t="s">
        <v>362</v>
      </c>
      <c r="D64" s="236">
        <f>SUM(E64:R64)</f>
        <v>113</v>
      </c>
      <c r="E64" s="241">
        <v>9</v>
      </c>
      <c r="F64" s="235">
        <v>2</v>
      </c>
      <c r="G64" s="235">
        <v>0</v>
      </c>
      <c r="H64" s="241">
        <v>24</v>
      </c>
      <c r="I64" s="235">
        <v>0</v>
      </c>
      <c r="J64" s="235">
        <v>0</v>
      </c>
      <c r="K64" s="241">
        <v>5</v>
      </c>
      <c r="L64" s="241">
        <v>4</v>
      </c>
      <c r="M64" s="241">
        <v>2</v>
      </c>
      <c r="N64" s="241">
        <v>42</v>
      </c>
      <c r="O64" s="235">
        <v>0</v>
      </c>
      <c r="P64" s="235">
        <v>0</v>
      </c>
      <c r="Q64" s="235">
        <v>0</v>
      </c>
      <c r="R64" s="238">
        <v>25</v>
      </c>
      <c r="S64" s="210"/>
    </row>
    <row r="65" spans="1:19" ht="13.5">
      <c r="A65" s="67"/>
      <c r="B65" s="293"/>
      <c r="C65" s="8" t="s">
        <v>363</v>
      </c>
      <c r="D65" s="236">
        <f>SUM(E65:R65)</f>
        <v>1178</v>
      </c>
      <c r="E65" s="235">
        <v>1</v>
      </c>
      <c r="F65" s="235">
        <v>2</v>
      </c>
      <c r="G65" s="241">
        <v>0</v>
      </c>
      <c r="H65" s="241">
        <v>226</v>
      </c>
      <c r="I65" s="242">
        <v>13</v>
      </c>
      <c r="J65" s="241">
        <v>9</v>
      </c>
      <c r="K65" s="241">
        <v>161</v>
      </c>
      <c r="L65" s="241">
        <v>6</v>
      </c>
      <c r="M65" s="241">
        <v>17</v>
      </c>
      <c r="N65" s="241">
        <v>632</v>
      </c>
      <c r="O65" s="241">
        <v>107</v>
      </c>
      <c r="P65" s="235">
        <v>0</v>
      </c>
      <c r="Q65" s="235">
        <v>0</v>
      </c>
      <c r="R65" s="238">
        <v>4</v>
      </c>
      <c r="S65" s="210"/>
    </row>
    <row r="66" spans="1:19" ht="6.75" customHeight="1">
      <c r="A66" s="67"/>
      <c r="B66" s="126"/>
      <c r="C66" s="8"/>
      <c r="D66" s="236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10"/>
    </row>
    <row r="67" spans="1:19" ht="13.5">
      <c r="A67" s="67"/>
      <c r="B67" s="293" t="s">
        <v>359</v>
      </c>
      <c r="C67" s="8" t="s">
        <v>360</v>
      </c>
      <c r="D67" s="236">
        <f>SUM(E67:R67)</f>
        <v>1405</v>
      </c>
      <c r="E67" s="238">
        <v>6</v>
      </c>
      <c r="F67" s="235">
        <v>15</v>
      </c>
      <c r="G67" s="235">
        <v>3</v>
      </c>
      <c r="H67" s="238">
        <v>249</v>
      </c>
      <c r="I67" s="238">
        <v>13</v>
      </c>
      <c r="J67" s="238">
        <v>7</v>
      </c>
      <c r="K67" s="238">
        <v>179</v>
      </c>
      <c r="L67" s="238">
        <v>9</v>
      </c>
      <c r="M67" s="238">
        <v>19</v>
      </c>
      <c r="N67" s="238">
        <v>736</v>
      </c>
      <c r="O67" s="238">
        <v>150</v>
      </c>
      <c r="P67" s="238">
        <v>0</v>
      </c>
      <c r="Q67" s="235">
        <v>0</v>
      </c>
      <c r="R67" s="238">
        <v>19</v>
      </c>
      <c r="S67" s="210"/>
    </row>
    <row r="68" spans="1:19" ht="13.5">
      <c r="A68" s="60" t="s">
        <v>372</v>
      </c>
      <c r="B68" s="293"/>
      <c r="C68" s="8" t="s">
        <v>362</v>
      </c>
      <c r="D68" s="236">
        <f>SUM(E68:R68)</f>
        <v>131</v>
      </c>
      <c r="E68" s="242">
        <v>4</v>
      </c>
      <c r="F68" s="235">
        <v>9</v>
      </c>
      <c r="G68" s="235">
        <v>2</v>
      </c>
      <c r="H68" s="242">
        <v>21</v>
      </c>
      <c r="I68" s="235">
        <v>0</v>
      </c>
      <c r="J68" s="235">
        <v>0</v>
      </c>
      <c r="K68" s="242">
        <v>12</v>
      </c>
      <c r="L68" s="242">
        <v>2</v>
      </c>
      <c r="M68" s="242">
        <v>3</v>
      </c>
      <c r="N68" s="242">
        <v>61</v>
      </c>
      <c r="O68" s="235">
        <v>0</v>
      </c>
      <c r="P68" s="239">
        <v>0</v>
      </c>
      <c r="Q68" s="235">
        <v>0</v>
      </c>
      <c r="R68" s="240">
        <v>17</v>
      </c>
      <c r="S68" s="210"/>
    </row>
    <row r="69" spans="1:19" ht="13.5">
      <c r="A69" s="60"/>
      <c r="B69" s="293"/>
      <c r="C69" s="8" t="s">
        <v>363</v>
      </c>
      <c r="D69" s="236">
        <f>SUM(E69:R69)</f>
        <v>1274</v>
      </c>
      <c r="E69" s="242">
        <v>2</v>
      </c>
      <c r="F69" s="235">
        <v>7</v>
      </c>
      <c r="G69" s="235">
        <v>1</v>
      </c>
      <c r="H69" s="242">
        <v>254</v>
      </c>
      <c r="I69" s="242">
        <v>13</v>
      </c>
      <c r="J69" s="242">
        <v>8</v>
      </c>
      <c r="K69" s="242">
        <v>169</v>
      </c>
      <c r="L69" s="242">
        <v>7</v>
      </c>
      <c r="M69" s="242">
        <v>16</v>
      </c>
      <c r="N69" s="242">
        <v>677</v>
      </c>
      <c r="O69" s="242">
        <v>119</v>
      </c>
      <c r="P69" s="235">
        <v>0</v>
      </c>
      <c r="Q69" s="235">
        <v>0</v>
      </c>
      <c r="R69" s="240">
        <v>1</v>
      </c>
      <c r="S69" s="210"/>
    </row>
    <row r="70" spans="1:19" ht="6.75" customHeight="1">
      <c r="A70" s="67"/>
      <c r="B70" s="126"/>
      <c r="C70" s="8"/>
      <c r="D70" s="236"/>
      <c r="E70" s="238"/>
      <c r="F70" s="238"/>
      <c r="G70" s="238"/>
      <c r="H70" s="238" t="s">
        <v>650</v>
      </c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10"/>
    </row>
    <row r="71" spans="1:19" ht="13.5">
      <c r="A71" s="67"/>
      <c r="B71" s="293" t="s">
        <v>359</v>
      </c>
      <c r="C71" s="8" t="s">
        <v>360</v>
      </c>
      <c r="D71" s="236">
        <f>SUM(E71:R71)</f>
        <v>1315</v>
      </c>
      <c r="E71" s="238">
        <v>10</v>
      </c>
      <c r="F71" s="235">
        <v>0</v>
      </c>
      <c r="G71" s="238">
        <v>0</v>
      </c>
      <c r="H71" s="238">
        <v>230</v>
      </c>
      <c r="I71" s="238">
        <v>11</v>
      </c>
      <c r="J71" s="238">
        <v>11</v>
      </c>
      <c r="K71" s="238">
        <v>185</v>
      </c>
      <c r="L71" s="238">
        <v>8</v>
      </c>
      <c r="M71" s="238">
        <v>14</v>
      </c>
      <c r="N71" s="238">
        <v>683</v>
      </c>
      <c r="O71" s="238">
        <v>142</v>
      </c>
      <c r="P71" s="235">
        <v>1</v>
      </c>
      <c r="Q71" s="235">
        <v>0</v>
      </c>
      <c r="R71" s="238">
        <v>20</v>
      </c>
      <c r="S71" s="210"/>
    </row>
    <row r="72" spans="1:19" ht="13.5">
      <c r="A72" s="60" t="s">
        <v>373</v>
      </c>
      <c r="B72" s="293"/>
      <c r="C72" s="8" t="s">
        <v>362</v>
      </c>
      <c r="D72" s="236">
        <f>SUM(E72:R72)</f>
        <v>116</v>
      </c>
      <c r="E72" s="242">
        <v>9</v>
      </c>
      <c r="F72" s="235">
        <v>0</v>
      </c>
      <c r="G72" s="239">
        <v>0</v>
      </c>
      <c r="H72" s="242">
        <v>19</v>
      </c>
      <c r="I72" s="235">
        <v>0</v>
      </c>
      <c r="J72" s="235">
        <v>0</v>
      </c>
      <c r="K72" s="242">
        <v>7</v>
      </c>
      <c r="L72" s="242">
        <v>1</v>
      </c>
      <c r="M72" s="242">
        <v>3</v>
      </c>
      <c r="N72" s="242">
        <v>56</v>
      </c>
      <c r="O72" s="235">
        <v>1</v>
      </c>
      <c r="P72" s="235">
        <v>1</v>
      </c>
      <c r="Q72" s="235">
        <v>0</v>
      </c>
      <c r="R72" s="240">
        <v>19</v>
      </c>
      <c r="S72" s="210"/>
    </row>
    <row r="73" spans="1:19" ht="13.5">
      <c r="A73" s="67"/>
      <c r="B73" s="293"/>
      <c r="C73" s="8" t="s">
        <v>363</v>
      </c>
      <c r="D73" s="236">
        <f>SUM(E73:R73)</f>
        <v>1206</v>
      </c>
      <c r="E73" s="242">
        <v>1</v>
      </c>
      <c r="F73" s="235">
        <v>0</v>
      </c>
      <c r="G73" s="235">
        <v>0</v>
      </c>
      <c r="H73" s="242">
        <v>235</v>
      </c>
      <c r="I73" s="242">
        <v>11</v>
      </c>
      <c r="J73" s="242">
        <v>11</v>
      </c>
      <c r="K73" s="242">
        <v>178</v>
      </c>
      <c r="L73" s="242">
        <v>7</v>
      </c>
      <c r="M73" s="242">
        <v>11</v>
      </c>
      <c r="N73" s="242">
        <v>628</v>
      </c>
      <c r="O73" s="242">
        <v>122</v>
      </c>
      <c r="P73" s="235">
        <v>0</v>
      </c>
      <c r="Q73" s="235">
        <v>0</v>
      </c>
      <c r="R73" s="240">
        <v>2</v>
      </c>
      <c r="S73" s="210"/>
    </row>
    <row r="74" spans="1:19" ht="6.75" customHeight="1">
      <c r="A74" s="67"/>
      <c r="B74" s="126"/>
      <c r="C74" s="8"/>
      <c r="D74" s="236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10"/>
    </row>
    <row r="75" spans="1:19" ht="13.5">
      <c r="A75" s="67"/>
      <c r="B75" s="293" t="s">
        <v>359</v>
      </c>
      <c r="C75" s="8" t="s">
        <v>360</v>
      </c>
      <c r="D75" s="236">
        <f>SUM(E75:R75)</f>
        <v>1451</v>
      </c>
      <c r="E75" s="238">
        <v>5</v>
      </c>
      <c r="F75" s="235">
        <v>0</v>
      </c>
      <c r="G75" s="238">
        <v>0</v>
      </c>
      <c r="H75" s="238">
        <v>247</v>
      </c>
      <c r="I75" s="238">
        <v>9</v>
      </c>
      <c r="J75" s="238">
        <v>7</v>
      </c>
      <c r="K75" s="238">
        <v>204</v>
      </c>
      <c r="L75" s="238">
        <v>11</v>
      </c>
      <c r="M75" s="238">
        <v>12</v>
      </c>
      <c r="N75" s="238">
        <v>785</v>
      </c>
      <c r="O75" s="238">
        <v>143</v>
      </c>
      <c r="P75" s="238">
        <v>1</v>
      </c>
      <c r="Q75" s="235">
        <v>0</v>
      </c>
      <c r="R75" s="238">
        <v>27</v>
      </c>
      <c r="S75" s="210"/>
    </row>
    <row r="76" spans="1:19" ht="13.5">
      <c r="A76" s="60" t="s">
        <v>374</v>
      </c>
      <c r="B76" s="293"/>
      <c r="C76" s="8" t="s">
        <v>362</v>
      </c>
      <c r="D76" s="236">
        <f>SUM(E76:R76)</f>
        <v>133</v>
      </c>
      <c r="E76" s="242">
        <v>4</v>
      </c>
      <c r="F76" s="235">
        <v>0</v>
      </c>
      <c r="G76" s="235">
        <v>0</v>
      </c>
      <c r="H76" s="242">
        <v>17</v>
      </c>
      <c r="I76" s="235">
        <v>0</v>
      </c>
      <c r="J76" s="235">
        <v>0</v>
      </c>
      <c r="K76" s="242">
        <v>18</v>
      </c>
      <c r="L76" s="242">
        <v>0</v>
      </c>
      <c r="M76" s="242">
        <v>2</v>
      </c>
      <c r="N76" s="242">
        <v>68</v>
      </c>
      <c r="O76" s="235">
        <v>0</v>
      </c>
      <c r="P76" s="242">
        <v>1</v>
      </c>
      <c r="Q76" s="235">
        <v>0</v>
      </c>
      <c r="R76" s="241">
        <v>23</v>
      </c>
      <c r="S76" s="210"/>
    </row>
    <row r="77" spans="1:19" ht="13.5">
      <c r="A77" s="67"/>
      <c r="B77" s="293"/>
      <c r="C77" s="8" t="s">
        <v>363</v>
      </c>
      <c r="D77" s="236">
        <f>SUM(E77:R77)</f>
        <v>1338</v>
      </c>
      <c r="E77" s="242">
        <v>1</v>
      </c>
      <c r="F77" s="235">
        <v>0</v>
      </c>
      <c r="G77" s="242">
        <v>0</v>
      </c>
      <c r="H77" s="242">
        <v>258</v>
      </c>
      <c r="I77" s="242">
        <v>9</v>
      </c>
      <c r="J77" s="242">
        <v>7</v>
      </c>
      <c r="K77" s="242">
        <v>189</v>
      </c>
      <c r="L77" s="242">
        <v>16</v>
      </c>
      <c r="M77" s="242">
        <v>10</v>
      </c>
      <c r="N77" s="242">
        <v>718</v>
      </c>
      <c r="O77" s="242">
        <v>124</v>
      </c>
      <c r="P77" s="235">
        <v>0</v>
      </c>
      <c r="Q77" s="235">
        <v>0</v>
      </c>
      <c r="R77" s="241">
        <v>6</v>
      </c>
      <c r="S77" s="210"/>
    </row>
    <row r="78" spans="1:18" ht="6.75" customHeight="1" thickBot="1">
      <c r="A78" s="128"/>
      <c r="B78" s="129"/>
      <c r="C78" s="15"/>
      <c r="D78" s="130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1:23" ht="13.5">
      <c r="A79" s="48" t="s">
        <v>187</v>
      </c>
      <c r="B79" s="48"/>
      <c r="C79" s="48"/>
      <c r="D79" s="48"/>
      <c r="E79" s="48"/>
      <c r="F79" s="48"/>
      <c r="G79" s="48"/>
      <c r="H79" s="48"/>
      <c r="I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3" ht="14.25">
      <c r="A80" s="283" t="s">
        <v>188</v>
      </c>
      <c r="B80" s="283"/>
      <c r="C80" s="283"/>
    </row>
  </sheetData>
  <mergeCells count="22">
    <mergeCell ref="B39:B41"/>
    <mergeCell ref="B63:B65"/>
    <mergeCell ref="B71:B73"/>
    <mergeCell ref="B67:B69"/>
    <mergeCell ref="B55:B57"/>
    <mergeCell ref="B59:B61"/>
    <mergeCell ref="B43:B45"/>
    <mergeCell ref="B47:B49"/>
    <mergeCell ref="B35:B37"/>
    <mergeCell ref="B31:B33"/>
    <mergeCell ref="B19:B21"/>
    <mergeCell ref="B27:B29"/>
    <mergeCell ref="A80:C80"/>
    <mergeCell ref="A1:R1"/>
    <mergeCell ref="R5:R8"/>
    <mergeCell ref="B11:B13"/>
    <mergeCell ref="B51:B53"/>
    <mergeCell ref="B15:B17"/>
    <mergeCell ref="B23:B25"/>
    <mergeCell ref="B75:B77"/>
    <mergeCell ref="B4:C6"/>
    <mergeCell ref="B7:C9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E95"/>
  <sheetViews>
    <sheetView showGridLines="0" zoomScale="90" zoomScaleNormal="90" zoomScaleSheetLayoutView="75" workbookViewId="0" topLeftCell="A1">
      <pane ySplit="4" topLeftCell="BM5" activePane="bottomLeft" state="frozen"/>
      <selection pane="topLeft" activeCell="A1" sqref="A1"/>
      <selection pane="bottomLeft" activeCell="V31" sqref="V31"/>
    </sheetView>
  </sheetViews>
  <sheetFormatPr defaultColWidth="8.796875" defaultRowHeight="14.25"/>
  <cols>
    <col min="1" max="1" width="2.8984375" style="152" customWidth="1"/>
    <col min="2" max="2" width="15.3984375" style="152" customWidth="1"/>
    <col min="3" max="3" width="15.19921875" style="152" customWidth="1"/>
    <col min="4" max="4" width="1.69921875" style="152" customWidth="1"/>
    <col min="5" max="9" width="7.09765625" style="152" customWidth="1"/>
    <col min="10" max="14" width="7.19921875" style="152" customWidth="1"/>
    <col min="15" max="15" width="0.1015625" style="155" customWidth="1"/>
    <col min="16" max="16" width="3.19921875" style="152" customWidth="1"/>
    <col min="17" max="17" width="2.69921875" style="152" customWidth="1"/>
    <col min="18" max="19" width="14.59765625" style="152" customWidth="1"/>
    <col min="20" max="20" width="1.69921875" style="152" customWidth="1"/>
    <col min="21" max="30" width="7.09765625" style="152" customWidth="1"/>
    <col min="31" max="31" width="7.3984375" style="152" customWidth="1"/>
    <col min="32" max="32" width="6.3984375" style="152" customWidth="1"/>
    <col min="33" max="16384" width="11.3984375" style="152" customWidth="1"/>
  </cols>
  <sheetData>
    <row r="1" spans="1:17" ht="30" customHeight="1">
      <c r="A1" s="302" t="s">
        <v>428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49"/>
      <c r="P1" s="150"/>
      <c r="Q1" s="151"/>
    </row>
    <row r="2" spans="1:30" ht="18.75" thickBot="1">
      <c r="A2" s="153" t="s">
        <v>546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6" t="s">
        <v>429</v>
      </c>
    </row>
    <row r="3" spans="1:30" s="214" customFormat="1" ht="18" customHeight="1">
      <c r="A3" s="298" t="s">
        <v>430</v>
      </c>
      <c r="B3" s="298"/>
      <c r="C3" s="298"/>
      <c r="D3" s="299"/>
      <c r="E3" s="308" t="s">
        <v>431</v>
      </c>
      <c r="F3" s="303" t="s">
        <v>432</v>
      </c>
      <c r="G3" s="304"/>
      <c r="H3" s="304"/>
      <c r="I3" s="305"/>
      <c r="J3" s="303" t="s">
        <v>433</v>
      </c>
      <c r="K3" s="304"/>
      <c r="L3" s="304"/>
      <c r="M3" s="305"/>
      <c r="N3" s="306" t="s">
        <v>434</v>
      </c>
      <c r="O3" s="212"/>
      <c r="P3" s="213"/>
      <c r="Q3" s="298" t="s">
        <v>435</v>
      </c>
      <c r="R3" s="298"/>
      <c r="S3" s="298"/>
      <c r="T3" s="299"/>
      <c r="U3" s="308" t="s">
        <v>431</v>
      </c>
      <c r="V3" s="303" t="s">
        <v>432</v>
      </c>
      <c r="W3" s="304"/>
      <c r="X3" s="304"/>
      <c r="Y3" s="305"/>
      <c r="Z3" s="303" t="s">
        <v>433</v>
      </c>
      <c r="AA3" s="304"/>
      <c r="AB3" s="304"/>
      <c r="AC3" s="305"/>
      <c r="AD3" s="306" t="s">
        <v>434</v>
      </c>
    </row>
    <row r="4" spans="1:30" s="214" customFormat="1" ht="18" customHeight="1">
      <c r="A4" s="300"/>
      <c r="B4" s="300"/>
      <c r="C4" s="300"/>
      <c r="D4" s="301"/>
      <c r="E4" s="309"/>
      <c r="F4" s="215" t="s">
        <v>431</v>
      </c>
      <c r="G4" s="215" t="s">
        <v>436</v>
      </c>
      <c r="H4" s="215" t="s">
        <v>437</v>
      </c>
      <c r="I4" s="215" t="s">
        <v>438</v>
      </c>
      <c r="J4" s="215" t="s">
        <v>431</v>
      </c>
      <c r="K4" s="215" t="s">
        <v>436</v>
      </c>
      <c r="L4" s="215" t="s">
        <v>437</v>
      </c>
      <c r="M4" s="215" t="s">
        <v>266</v>
      </c>
      <c r="N4" s="307"/>
      <c r="O4" s="212"/>
      <c r="P4" s="213"/>
      <c r="Q4" s="300"/>
      <c r="R4" s="300"/>
      <c r="S4" s="300"/>
      <c r="T4" s="301"/>
      <c r="U4" s="309"/>
      <c r="V4" s="215" t="s">
        <v>431</v>
      </c>
      <c r="W4" s="215" t="s">
        <v>436</v>
      </c>
      <c r="X4" s="215" t="s">
        <v>437</v>
      </c>
      <c r="Y4" s="215" t="s">
        <v>438</v>
      </c>
      <c r="Z4" s="215" t="s">
        <v>431</v>
      </c>
      <c r="AA4" s="215" t="s">
        <v>436</v>
      </c>
      <c r="AB4" s="215" t="s">
        <v>437</v>
      </c>
      <c r="AC4" s="215" t="s">
        <v>266</v>
      </c>
      <c r="AD4" s="307"/>
    </row>
    <row r="5" spans="1:30" s="165" customFormat="1" ht="9" customHeight="1">
      <c r="A5" s="157"/>
      <c r="B5" s="157"/>
      <c r="C5" s="157"/>
      <c r="D5" s="157"/>
      <c r="E5" s="158"/>
      <c r="F5" s="159"/>
      <c r="G5" s="159"/>
      <c r="H5" s="159"/>
      <c r="I5" s="159"/>
      <c r="J5" s="159"/>
      <c r="K5" s="159"/>
      <c r="L5" s="159"/>
      <c r="M5" s="159"/>
      <c r="N5" s="157"/>
      <c r="O5" s="157"/>
      <c r="P5" s="160"/>
      <c r="Q5" s="161"/>
      <c r="R5" s="161"/>
      <c r="S5" s="161"/>
      <c r="T5" s="162"/>
      <c r="U5" s="163"/>
      <c r="V5" s="164"/>
      <c r="W5" s="164"/>
      <c r="X5" s="164"/>
      <c r="Y5" s="164"/>
      <c r="Z5" s="164"/>
      <c r="AA5" s="164"/>
      <c r="AB5" s="164"/>
      <c r="AC5" s="164"/>
      <c r="AD5" s="164"/>
    </row>
    <row r="6" spans="1:30" ht="14.25" customHeight="1">
      <c r="A6" s="161"/>
      <c r="B6" s="312" t="s">
        <v>547</v>
      </c>
      <c r="C6" s="312"/>
      <c r="D6" s="166"/>
      <c r="E6" s="167">
        <v>3359</v>
      </c>
      <c r="F6" s="168">
        <v>3119</v>
      </c>
      <c r="G6" s="168">
        <v>1339</v>
      </c>
      <c r="H6" s="168">
        <v>1386</v>
      </c>
      <c r="I6" s="168">
        <v>394</v>
      </c>
      <c r="J6" s="168">
        <v>98</v>
      </c>
      <c r="K6" s="168">
        <v>31</v>
      </c>
      <c r="L6" s="168">
        <v>16</v>
      </c>
      <c r="M6" s="168">
        <v>51</v>
      </c>
      <c r="N6" s="168">
        <v>142</v>
      </c>
      <c r="O6" s="168"/>
      <c r="P6" s="169"/>
      <c r="Q6" s="297" t="s">
        <v>439</v>
      </c>
      <c r="R6" s="297"/>
      <c r="S6" s="297"/>
      <c r="T6" s="171"/>
      <c r="U6" s="71">
        <f aca="true" t="shared" si="0" ref="U6:U15">SUM(V6,Z6,AD6)</f>
        <v>219</v>
      </c>
      <c r="V6" s="59">
        <f aca="true" t="shared" si="1" ref="V6:V15">SUM(W6:Y6)</f>
        <v>218</v>
      </c>
      <c r="W6" s="59">
        <f>SUM(W7:W15)</f>
        <v>56</v>
      </c>
      <c r="X6" s="59">
        <f>SUM(X7:X15)</f>
        <v>162</v>
      </c>
      <c r="Y6" s="59" t="s">
        <v>440</v>
      </c>
      <c r="Z6" s="59">
        <f>SUM(AA6:AC6)</f>
        <v>1</v>
      </c>
      <c r="AA6" s="59" t="s">
        <v>440</v>
      </c>
      <c r="AB6" s="59">
        <f>SUM(AB7:AB15)</f>
        <v>1</v>
      </c>
      <c r="AC6" s="59" t="s">
        <v>440</v>
      </c>
      <c r="AD6" s="59" t="s">
        <v>440</v>
      </c>
    </row>
    <row r="7" spans="1:31" ht="14.25" customHeight="1">
      <c r="A7" s="161"/>
      <c r="B7" s="311" t="s">
        <v>548</v>
      </c>
      <c r="C7" s="311"/>
      <c r="D7" s="166"/>
      <c r="E7" s="140">
        <v>3355</v>
      </c>
      <c r="F7" s="144">
        <v>3096</v>
      </c>
      <c r="G7" s="144">
        <v>1318</v>
      </c>
      <c r="H7" s="144">
        <v>1376</v>
      </c>
      <c r="I7" s="144">
        <v>402</v>
      </c>
      <c r="J7" s="144">
        <v>118</v>
      </c>
      <c r="K7" s="144">
        <v>23</v>
      </c>
      <c r="L7" s="144">
        <v>26</v>
      </c>
      <c r="M7" s="144">
        <v>69</v>
      </c>
      <c r="N7" s="144">
        <v>141</v>
      </c>
      <c r="O7" s="168"/>
      <c r="P7" s="169"/>
      <c r="Q7" s="170"/>
      <c r="R7" s="297" t="s">
        <v>441</v>
      </c>
      <c r="S7" s="297"/>
      <c r="T7" s="171"/>
      <c r="U7" s="71">
        <f t="shared" si="0"/>
        <v>14</v>
      </c>
      <c r="V7" s="59">
        <f t="shared" si="1"/>
        <v>14</v>
      </c>
      <c r="W7" s="59">
        <v>9</v>
      </c>
      <c r="X7" s="59">
        <v>5</v>
      </c>
      <c r="Y7" s="59" t="s">
        <v>440</v>
      </c>
      <c r="Z7" s="59" t="s">
        <v>440</v>
      </c>
      <c r="AA7" s="59" t="s">
        <v>440</v>
      </c>
      <c r="AB7" s="59" t="s">
        <v>440</v>
      </c>
      <c r="AC7" s="59" t="s">
        <v>440</v>
      </c>
      <c r="AD7" s="59" t="s">
        <v>440</v>
      </c>
      <c r="AE7" s="172"/>
    </row>
    <row r="8" spans="1:31" ht="14.25" customHeight="1">
      <c r="A8" s="161"/>
      <c r="B8" s="311" t="s">
        <v>549</v>
      </c>
      <c r="C8" s="311"/>
      <c r="D8" s="166"/>
      <c r="E8" s="140">
        <v>3321</v>
      </c>
      <c r="F8" s="144">
        <v>3082</v>
      </c>
      <c r="G8" s="144">
        <v>1292</v>
      </c>
      <c r="H8" s="144">
        <v>1387</v>
      </c>
      <c r="I8" s="144">
        <v>403</v>
      </c>
      <c r="J8" s="144">
        <v>99</v>
      </c>
      <c r="K8" s="144">
        <v>33</v>
      </c>
      <c r="L8" s="144">
        <v>3</v>
      </c>
      <c r="M8" s="144">
        <v>63</v>
      </c>
      <c r="N8" s="144">
        <v>140</v>
      </c>
      <c r="O8" s="168"/>
      <c r="P8" s="169"/>
      <c r="Q8" s="170"/>
      <c r="R8" s="297" t="s">
        <v>442</v>
      </c>
      <c r="S8" s="297"/>
      <c r="T8" s="171"/>
      <c r="U8" s="71">
        <f t="shared" si="0"/>
        <v>30</v>
      </c>
      <c r="V8" s="59">
        <f t="shared" si="1"/>
        <v>30</v>
      </c>
      <c r="W8" s="59">
        <v>3</v>
      </c>
      <c r="X8" s="59">
        <v>27</v>
      </c>
      <c r="Y8" s="59" t="s">
        <v>440</v>
      </c>
      <c r="Z8" s="59" t="s">
        <v>440</v>
      </c>
      <c r="AA8" s="59" t="s">
        <v>440</v>
      </c>
      <c r="AB8" s="59" t="s">
        <v>440</v>
      </c>
      <c r="AC8" s="59" t="s">
        <v>440</v>
      </c>
      <c r="AD8" s="59" t="s">
        <v>440</v>
      </c>
      <c r="AE8" s="172"/>
    </row>
    <row r="9" spans="1:31" ht="14.25" customHeight="1">
      <c r="A9" s="161"/>
      <c r="B9" s="311" t="s">
        <v>550</v>
      </c>
      <c r="C9" s="311"/>
      <c r="D9" s="173"/>
      <c r="E9" s="144">
        <v>3276</v>
      </c>
      <c r="F9" s="144">
        <v>3055</v>
      </c>
      <c r="G9" s="144">
        <v>1295</v>
      </c>
      <c r="H9" s="144">
        <v>1355</v>
      </c>
      <c r="I9" s="144">
        <v>405</v>
      </c>
      <c r="J9" s="144">
        <v>88</v>
      </c>
      <c r="K9" s="144">
        <v>19</v>
      </c>
      <c r="L9" s="144">
        <v>8</v>
      </c>
      <c r="M9" s="144">
        <v>61</v>
      </c>
      <c r="N9" s="144">
        <v>133</v>
      </c>
      <c r="O9" s="168"/>
      <c r="P9" s="169"/>
      <c r="Q9" s="170"/>
      <c r="R9" s="297" t="s">
        <v>443</v>
      </c>
      <c r="S9" s="297"/>
      <c r="T9" s="171"/>
      <c r="U9" s="71">
        <f t="shared" si="0"/>
        <v>10</v>
      </c>
      <c r="V9" s="59">
        <f t="shared" si="1"/>
        <v>10</v>
      </c>
      <c r="W9" s="59">
        <v>8</v>
      </c>
      <c r="X9" s="59">
        <v>2</v>
      </c>
      <c r="Y9" s="59" t="s">
        <v>440</v>
      </c>
      <c r="Z9" s="59" t="s">
        <v>440</v>
      </c>
      <c r="AA9" s="59" t="s">
        <v>440</v>
      </c>
      <c r="AB9" s="59" t="s">
        <v>440</v>
      </c>
      <c r="AC9" s="59" t="s">
        <v>440</v>
      </c>
      <c r="AD9" s="59" t="s">
        <v>440</v>
      </c>
      <c r="AE9" s="172"/>
    </row>
    <row r="10" spans="1:31" ht="14.25" customHeight="1">
      <c r="A10" s="161"/>
      <c r="B10" s="313" t="s">
        <v>551</v>
      </c>
      <c r="C10" s="313"/>
      <c r="D10" s="173"/>
      <c r="E10" s="136">
        <f>E12+E19+E27+E34+E51+E57+E65+U6+U17+U19+U21+U31+U38+U50+U58+U60+U64+U66+U67</f>
        <v>3309</v>
      </c>
      <c r="F10" s="136">
        <f>F12+F19+F27+F34+F51+F57+F65+V6+V17+V19+V21+V31+V38+V50</f>
        <v>3077</v>
      </c>
      <c r="G10" s="136">
        <f>G12+G19+G27+G34+G51+G57+G65+W6+W17+W19+W31+W38+W50</f>
        <v>1288</v>
      </c>
      <c r="H10" s="136">
        <f>H12+H19+H27+H34+H51+H57+H65+X6+X19+X31+X38+X50</f>
        <v>1387</v>
      </c>
      <c r="I10" s="136">
        <f>Y21</f>
        <v>402</v>
      </c>
      <c r="J10" s="136">
        <f>J19+J27+J34+J51+Z6+Z31+Z38+Z58+Z60+Z64+Z66+Z67</f>
        <v>104</v>
      </c>
      <c r="K10" s="136">
        <f>K19+K27+K34+AA31</f>
        <v>13</v>
      </c>
      <c r="L10" s="136">
        <f>L34+AB6</f>
        <v>3</v>
      </c>
      <c r="M10" s="136">
        <f>M34+M51+AC38+AC58+AC60+AC64+AC66+AC67</f>
        <v>88</v>
      </c>
      <c r="N10" s="136">
        <f>AD38</f>
        <v>128</v>
      </c>
      <c r="O10" s="127"/>
      <c r="P10" s="169"/>
      <c r="Q10" s="170"/>
      <c r="R10" s="297" t="s">
        <v>444</v>
      </c>
      <c r="S10" s="297"/>
      <c r="T10" s="171"/>
      <c r="U10" s="71">
        <f t="shared" si="0"/>
        <v>17</v>
      </c>
      <c r="V10" s="59">
        <f t="shared" si="1"/>
        <v>17</v>
      </c>
      <c r="W10" s="59">
        <v>5</v>
      </c>
      <c r="X10" s="59">
        <v>12</v>
      </c>
      <c r="Y10" s="59" t="s">
        <v>440</v>
      </c>
      <c r="Z10" s="59" t="s">
        <v>440</v>
      </c>
      <c r="AA10" s="59" t="s">
        <v>440</v>
      </c>
      <c r="AB10" s="59" t="s">
        <v>440</v>
      </c>
      <c r="AC10" s="59" t="s">
        <v>440</v>
      </c>
      <c r="AD10" s="59" t="s">
        <v>440</v>
      </c>
      <c r="AE10" s="172"/>
    </row>
    <row r="11" spans="1:31" ht="14.25" customHeight="1">
      <c r="A11" s="58"/>
      <c r="B11" s="58"/>
      <c r="C11" s="58"/>
      <c r="D11" s="171"/>
      <c r="E11" s="71"/>
      <c r="F11" s="59"/>
      <c r="G11" s="59"/>
      <c r="H11" s="174"/>
      <c r="I11" s="174"/>
      <c r="J11" s="59"/>
      <c r="K11" s="59"/>
      <c r="L11" s="174"/>
      <c r="M11" s="59"/>
      <c r="N11" s="59"/>
      <c r="O11" s="175"/>
      <c r="P11" s="169"/>
      <c r="Q11" s="170"/>
      <c r="R11" s="297" t="s">
        <v>445</v>
      </c>
      <c r="S11" s="297"/>
      <c r="T11" s="171"/>
      <c r="U11" s="71">
        <f t="shared" si="0"/>
        <v>18</v>
      </c>
      <c r="V11" s="59">
        <f t="shared" si="1"/>
        <v>18</v>
      </c>
      <c r="W11" s="59" t="s">
        <v>440</v>
      </c>
      <c r="X11" s="59">
        <v>18</v>
      </c>
      <c r="Y11" s="59" t="s">
        <v>440</v>
      </c>
      <c r="Z11" s="59" t="s">
        <v>440</v>
      </c>
      <c r="AA11" s="59" t="s">
        <v>440</v>
      </c>
      <c r="AB11" s="59" t="s">
        <v>440</v>
      </c>
      <c r="AC11" s="59" t="s">
        <v>440</v>
      </c>
      <c r="AD11" s="59" t="s">
        <v>440</v>
      </c>
      <c r="AE11" s="172"/>
    </row>
    <row r="12" spans="1:31" ht="14.25" customHeight="1">
      <c r="A12" s="297" t="s">
        <v>446</v>
      </c>
      <c r="B12" s="297"/>
      <c r="C12" s="297"/>
      <c r="D12" s="171"/>
      <c r="E12" s="71">
        <f aca="true" t="shared" si="2" ref="E12:E17">SUM(F12,J12,N12)</f>
        <v>75</v>
      </c>
      <c r="F12" s="59">
        <f>SUM(G12:I12)</f>
        <v>75</v>
      </c>
      <c r="G12" s="59">
        <f>SUM(G13:G17)</f>
        <v>72</v>
      </c>
      <c r="H12" s="59">
        <f>SUM(H13:H17)</f>
        <v>3</v>
      </c>
      <c r="I12" s="59" t="s">
        <v>440</v>
      </c>
      <c r="J12" s="174" t="s">
        <v>440</v>
      </c>
      <c r="K12" s="174" t="s">
        <v>440</v>
      </c>
      <c r="L12" s="174" t="s">
        <v>440</v>
      </c>
      <c r="M12" s="174" t="s">
        <v>440</v>
      </c>
      <c r="N12" s="59" t="s">
        <v>134</v>
      </c>
      <c r="O12" s="176"/>
      <c r="P12" s="169"/>
      <c r="Q12" s="170"/>
      <c r="R12" s="297" t="s">
        <v>447</v>
      </c>
      <c r="S12" s="297"/>
      <c r="T12" s="171"/>
      <c r="U12" s="71">
        <f t="shared" si="0"/>
        <v>35</v>
      </c>
      <c r="V12" s="59">
        <f t="shared" si="1"/>
        <v>35</v>
      </c>
      <c r="W12" s="59">
        <v>19</v>
      </c>
      <c r="X12" s="59">
        <v>16</v>
      </c>
      <c r="Y12" s="59" t="s">
        <v>440</v>
      </c>
      <c r="Z12" s="59" t="s">
        <v>440</v>
      </c>
      <c r="AA12" s="59" t="s">
        <v>440</v>
      </c>
      <c r="AB12" s="59" t="s">
        <v>440</v>
      </c>
      <c r="AC12" s="59" t="s">
        <v>440</v>
      </c>
      <c r="AD12" s="59" t="s">
        <v>440</v>
      </c>
      <c r="AE12" s="172"/>
    </row>
    <row r="13" spans="1:31" ht="14.25" customHeight="1">
      <c r="A13" s="170"/>
      <c r="B13" s="297" t="s">
        <v>448</v>
      </c>
      <c r="C13" s="297"/>
      <c r="D13" s="171"/>
      <c r="E13" s="71">
        <f t="shared" si="2"/>
        <v>7</v>
      </c>
      <c r="F13" s="59">
        <v>7</v>
      </c>
      <c r="G13" s="59">
        <v>7</v>
      </c>
      <c r="H13" s="174" t="s">
        <v>440</v>
      </c>
      <c r="I13" s="59" t="s">
        <v>440</v>
      </c>
      <c r="J13" s="174" t="s">
        <v>440</v>
      </c>
      <c r="K13" s="174" t="s">
        <v>440</v>
      </c>
      <c r="L13" s="59" t="s">
        <v>440</v>
      </c>
      <c r="M13" s="59" t="s">
        <v>440</v>
      </c>
      <c r="N13" s="174" t="s">
        <v>134</v>
      </c>
      <c r="O13" s="176"/>
      <c r="P13" s="169"/>
      <c r="Q13" s="170"/>
      <c r="R13" s="297" t="s">
        <v>449</v>
      </c>
      <c r="S13" s="297"/>
      <c r="T13" s="171"/>
      <c r="U13" s="71">
        <f t="shared" si="0"/>
        <v>23</v>
      </c>
      <c r="V13" s="59">
        <f t="shared" si="1"/>
        <v>23</v>
      </c>
      <c r="W13" s="59">
        <v>8</v>
      </c>
      <c r="X13" s="59">
        <v>15</v>
      </c>
      <c r="Y13" s="59" t="s">
        <v>440</v>
      </c>
      <c r="Z13" s="59" t="s">
        <v>440</v>
      </c>
      <c r="AA13" s="59" t="s">
        <v>440</v>
      </c>
      <c r="AB13" s="59" t="s">
        <v>440</v>
      </c>
      <c r="AC13" s="59" t="s">
        <v>440</v>
      </c>
      <c r="AD13" s="59" t="s">
        <v>440</v>
      </c>
      <c r="AE13" s="172"/>
    </row>
    <row r="14" spans="1:31" ht="14.25" customHeight="1">
      <c r="A14" s="170"/>
      <c r="B14" s="297" t="s">
        <v>450</v>
      </c>
      <c r="C14" s="297"/>
      <c r="D14" s="171"/>
      <c r="E14" s="71">
        <f t="shared" si="2"/>
        <v>17</v>
      </c>
      <c r="F14" s="59">
        <v>17</v>
      </c>
      <c r="G14" s="59">
        <v>15</v>
      </c>
      <c r="H14" s="174">
        <v>2</v>
      </c>
      <c r="I14" s="59" t="s">
        <v>440</v>
      </c>
      <c r="J14" s="174" t="s">
        <v>440</v>
      </c>
      <c r="K14" s="59" t="s">
        <v>440</v>
      </c>
      <c r="L14" s="59" t="s">
        <v>440</v>
      </c>
      <c r="M14" s="59" t="s">
        <v>440</v>
      </c>
      <c r="N14" s="174" t="s">
        <v>134</v>
      </c>
      <c r="O14" s="176"/>
      <c r="P14" s="169"/>
      <c r="Q14" s="170"/>
      <c r="R14" s="297" t="s">
        <v>451</v>
      </c>
      <c r="S14" s="297"/>
      <c r="T14" s="171"/>
      <c r="U14" s="71">
        <f t="shared" si="0"/>
        <v>45</v>
      </c>
      <c r="V14" s="59">
        <f t="shared" si="1"/>
        <v>45</v>
      </c>
      <c r="W14" s="59">
        <v>2</v>
      </c>
      <c r="X14" s="59">
        <v>43</v>
      </c>
      <c r="Y14" s="59" t="s">
        <v>440</v>
      </c>
      <c r="Z14" s="59" t="s">
        <v>440</v>
      </c>
      <c r="AA14" s="59" t="s">
        <v>440</v>
      </c>
      <c r="AB14" s="59" t="s">
        <v>440</v>
      </c>
      <c r="AC14" s="59" t="s">
        <v>440</v>
      </c>
      <c r="AD14" s="59" t="s">
        <v>440</v>
      </c>
      <c r="AE14" s="172"/>
    </row>
    <row r="15" spans="1:31" ht="14.25" customHeight="1">
      <c r="A15" s="170"/>
      <c r="B15" s="297" t="s">
        <v>452</v>
      </c>
      <c r="C15" s="297"/>
      <c r="D15" s="171"/>
      <c r="E15" s="71">
        <f t="shared" si="2"/>
        <v>25</v>
      </c>
      <c r="F15" s="59">
        <v>25</v>
      </c>
      <c r="G15" s="59">
        <v>24</v>
      </c>
      <c r="H15" s="174">
        <v>1</v>
      </c>
      <c r="I15" s="59" t="s">
        <v>440</v>
      </c>
      <c r="J15" s="174" t="s">
        <v>440</v>
      </c>
      <c r="K15" s="174" t="s">
        <v>440</v>
      </c>
      <c r="L15" s="59" t="s">
        <v>440</v>
      </c>
      <c r="M15" s="59" t="s">
        <v>440</v>
      </c>
      <c r="N15" s="174" t="s">
        <v>134</v>
      </c>
      <c r="O15" s="176"/>
      <c r="P15" s="169"/>
      <c r="Q15" s="170"/>
      <c r="R15" s="297" t="s">
        <v>453</v>
      </c>
      <c r="S15" s="297"/>
      <c r="T15" s="171"/>
      <c r="U15" s="71">
        <f t="shared" si="0"/>
        <v>27</v>
      </c>
      <c r="V15" s="59">
        <f t="shared" si="1"/>
        <v>26</v>
      </c>
      <c r="W15" s="59">
        <v>2</v>
      </c>
      <c r="X15" s="59">
        <v>24</v>
      </c>
      <c r="Y15" s="59" t="s">
        <v>440</v>
      </c>
      <c r="Z15" s="59">
        <v>1</v>
      </c>
      <c r="AA15" s="59" t="s">
        <v>440</v>
      </c>
      <c r="AB15" s="59">
        <v>1</v>
      </c>
      <c r="AC15" s="59" t="s">
        <v>440</v>
      </c>
      <c r="AD15" s="59" t="s">
        <v>440</v>
      </c>
      <c r="AE15" s="172"/>
    </row>
    <row r="16" spans="1:31" ht="14.25" customHeight="1">
      <c r="A16" s="170"/>
      <c r="B16" s="297" t="s">
        <v>454</v>
      </c>
      <c r="C16" s="297"/>
      <c r="D16" s="171"/>
      <c r="E16" s="71">
        <f t="shared" si="2"/>
        <v>18</v>
      </c>
      <c r="F16" s="59">
        <v>18</v>
      </c>
      <c r="G16" s="59">
        <v>18</v>
      </c>
      <c r="H16" s="174" t="s">
        <v>440</v>
      </c>
      <c r="I16" s="59" t="s">
        <v>440</v>
      </c>
      <c r="J16" s="174" t="s">
        <v>440</v>
      </c>
      <c r="K16" s="59" t="s">
        <v>440</v>
      </c>
      <c r="L16" s="59" t="s">
        <v>440</v>
      </c>
      <c r="M16" s="59" t="s">
        <v>440</v>
      </c>
      <c r="N16" s="174" t="s">
        <v>134</v>
      </c>
      <c r="O16" s="176"/>
      <c r="P16" s="169"/>
      <c r="Q16" s="170"/>
      <c r="R16" s="297"/>
      <c r="S16" s="297"/>
      <c r="T16" s="171"/>
      <c r="U16" s="71"/>
      <c r="V16" s="59"/>
      <c r="W16" s="59"/>
      <c r="X16" s="59"/>
      <c r="Y16" s="59"/>
      <c r="Z16" s="59"/>
      <c r="AA16" s="59"/>
      <c r="AB16" s="59"/>
      <c r="AC16" s="59"/>
      <c r="AD16" s="59"/>
      <c r="AE16" s="172"/>
    </row>
    <row r="17" spans="1:31" ht="14.25" customHeight="1">
      <c r="A17" s="170"/>
      <c r="B17" s="297" t="s">
        <v>455</v>
      </c>
      <c r="C17" s="297"/>
      <c r="D17" s="171"/>
      <c r="E17" s="71">
        <f t="shared" si="2"/>
        <v>8</v>
      </c>
      <c r="F17" s="59">
        <v>8</v>
      </c>
      <c r="G17" s="59">
        <v>8</v>
      </c>
      <c r="H17" s="174" t="s">
        <v>440</v>
      </c>
      <c r="I17" s="59" t="s">
        <v>440</v>
      </c>
      <c r="J17" s="174" t="s">
        <v>440</v>
      </c>
      <c r="K17" s="174" t="s">
        <v>440</v>
      </c>
      <c r="L17" s="59" t="s">
        <v>440</v>
      </c>
      <c r="M17" s="59" t="s">
        <v>440</v>
      </c>
      <c r="N17" s="174" t="s">
        <v>134</v>
      </c>
      <c r="O17" s="176"/>
      <c r="P17" s="169"/>
      <c r="Q17" s="297" t="s">
        <v>456</v>
      </c>
      <c r="R17" s="297"/>
      <c r="S17" s="297"/>
      <c r="T17" s="171"/>
      <c r="U17" s="71">
        <f>SUM(V17,Z17,AD17)</f>
        <v>13</v>
      </c>
      <c r="V17" s="59">
        <f>SUM(W17:Y17)</f>
        <v>13</v>
      </c>
      <c r="W17" s="59">
        <v>13</v>
      </c>
      <c r="X17" s="59" t="s">
        <v>440</v>
      </c>
      <c r="Y17" s="59" t="s">
        <v>440</v>
      </c>
      <c r="Z17" s="59" t="s">
        <v>440</v>
      </c>
      <c r="AA17" s="59" t="s">
        <v>440</v>
      </c>
      <c r="AB17" s="59" t="s">
        <v>440</v>
      </c>
      <c r="AC17" s="59" t="s">
        <v>440</v>
      </c>
      <c r="AD17" s="59" t="s">
        <v>440</v>
      </c>
      <c r="AE17" s="172"/>
    </row>
    <row r="18" spans="4:31" ht="14.25" customHeight="1">
      <c r="D18" s="171"/>
      <c r="E18" s="71"/>
      <c r="F18" s="59"/>
      <c r="G18" s="59"/>
      <c r="H18" s="174"/>
      <c r="I18" s="174"/>
      <c r="J18" s="59"/>
      <c r="K18" s="59"/>
      <c r="L18" s="174"/>
      <c r="M18" s="59"/>
      <c r="N18" s="59"/>
      <c r="O18" s="175"/>
      <c r="P18" s="169"/>
      <c r="Q18" s="170"/>
      <c r="R18" s="170"/>
      <c r="S18" s="170"/>
      <c r="T18" s="171"/>
      <c r="U18" s="71"/>
      <c r="V18" s="59"/>
      <c r="W18" s="59"/>
      <c r="X18" s="59"/>
      <c r="Y18" s="59"/>
      <c r="Z18" s="59"/>
      <c r="AA18" s="59"/>
      <c r="AB18" s="59"/>
      <c r="AC18" s="59"/>
      <c r="AD18" s="59"/>
      <c r="AE18" s="172"/>
    </row>
    <row r="19" spans="1:31" ht="14.25" customHeight="1">
      <c r="A19" s="297" t="s">
        <v>457</v>
      </c>
      <c r="B19" s="314"/>
      <c r="C19" s="314"/>
      <c r="D19" s="171"/>
      <c r="E19" s="71">
        <f aca="true" t="shared" si="3" ref="E19:E25">SUM(F19,J19,N19)</f>
        <v>175</v>
      </c>
      <c r="F19" s="59">
        <f>SUM(G19:I19)</f>
        <v>171</v>
      </c>
      <c r="G19" s="174">
        <f>SUM(G20:G25)</f>
        <v>152</v>
      </c>
      <c r="H19" s="174">
        <f>SUM(H20:H25)</f>
        <v>19</v>
      </c>
      <c r="I19" s="174" t="s">
        <v>440</v>
      </c>
      <c r="J19" s="59">
        <f>SUM(K19:M19)</f>
        <v>4</v>
      </c>
      <c r="K19" s="59">
        <f>SUM(K20:K25)</f>
        <v>4</v>
      </c>
      <c r="L19" s="174" t="s">
        <v>440</v>
      </c>
      <c r="M19" s="59" t="s">
        <v>440</v>
      </c>
      <c r="N19" s="59" t="s">
        <v>134</v>
      </c>
      <c r="O19" s="176"/>
      <c r="P19" s="169"/>
      <c r="Q19" s="297" t="s">
        <v>458</v>
      </c>
      <c r="R19" s="297"/>
      <c r="S19" s="297"/>
      <c r="T19" s="171"/>
      <c r="U19" s="71">
        <f>SUM(V19,Z19,AD19)</f>
        <v>86</v>
      </c>
      <c r="V19" s="59">
        <f>SUM(W19:Y19)</f>
        <v>86</v>
      </c>
      <c r="W19" s="59">
        <v>64</v>
      </c>
      <c r="X19" s="59">
        <v>22</v>
      </c>
      <c r="Y19" s="59" t="s">
        <v>440</v>
      </c>
      <c r="Z19" s="59" t="s">
        <v>440</v>
      </c>
      <c r="AA19" s="59" t="s">
        <v>440</v>
      </c>
      <c r="AB19" s="59" t="s">
        <v>440</v>
      </c>
      <c r="AC19" s="59" t="s">
        <v>440</v>
      </c>
      <c r="AD19" s="59" t="s">
        <v>440</v>
      </c>
      <c r="AE19" s="172"/>
    </row>
    <row r="20" spans="1:31" ht="14.25" customHeight="1">
      <c r="A20" s="170"/>
      <c r="B20" s="297" t="s">
        <v>459</v>
      </c>
      <c r="C20" s="297"/>
      <c r="D20" s="171"/>
      <c r="E20" s="71">
        <f t="shared" si="3"/>
        <v>21</v>
      </c>
      <c r="F20" s="59">
        <v>21</v>
      </c>
      <c r="G20" s="174">
        <v>20</v>
      </c>
      <c r="H20" s="174">
        <v>1</v>
      </c>
      <c r="I20" s="174" t="s">
        <v>440</v>
      </c>
      <c r="J20" s="174" t="s">
        <v>440</v>
      </c>
      <c r="K20" s="174" t="s">
        <v>440</v>
      </c>
      <c r="L20" s="174" t="s">
        <v>440</v>
      </c>
      <c r="M20" s="59" t="s">
        <v>440</v>
      </c>
      <c r="N20" s="174" t="s">
        <v>440</v>
      </c>
      <c r="O20" s="176"/>
      <c r="P20" s="169"/>
      <c r="Q20" s="170"/>
      <c r="R20" s="170"/>
      <c r="S20" s="170"/>
      <c r="T20" s="171"/>
      <c r="U20" s="71"/>
      <c r="V20" s="59"/>
      <c r="W20" s="59"/>
      <c r="X20" s="59"/>
      <c r="Y20" s="59"/>
      <c r="Z20" s="59"/>
      <c r="AA20" s="59"/>
      <c r="AB20" s="59"/>
      <c r="AC20" s="59"/>
      <c r="AD20" s="59"/>
      <c r="AE20" s="172"/>
    </row>
    <row r="21" spans="1:31" ht="14.25" customHeight="1">
      <c r="A21" s="170"/>
      <c r="B21" s="297" t="s">
        <v>460</v>
      </c>
      <c r="C21" s="297"/>
      <c r="D21" s="171"/>
      <c r="E21" s="71">
        <f t="shared" si="3"/>
        <v>11</v>
      </c>
      <c r="F21" s="59">
        <v>11</v>
      </c>
      <c r="G21" s="174">
        <v>11</v>
      </c>
      <c r="H21" s="174" t="s">
        <v>440</v>
      </c>
      <c r="I21" s="174" t="s">
        <v>440</v>
      </c>
      <c r="J21" s="174" t="s">
        <v>440</v>
      </c>
      <c r="K21" s="174" t="s">
        <v>440</v>
      </c>
      <c r="L21" s="174" t="s">
        <v>440</v>
      </c>
      <c r="M21" s="59" t="s">
        <v>440</v>
      </c>
      <c r="N21" s="174" t="s">
        <v>440</v>
      </c>
      <c r="O21" s="176"/>
      <c r="P21" s="169"/>
      <c r="Q21" s="297" t="s">
        <v>461</v>
      </c>
      <c r="R21" s="297"/>
      <c r="S21" s="297"/>
      <c r="T21" s="171"/>
      <c r="U21" s="71">
        <f aca="true" t="shared" si="4" ref="U21:U29">SUM(V21,Z21,AD21)</f>
        <v>402</v>
      </c>
      <c r="V21" s="59">
        <f aca="true" t="shared" si="5" ref="V21:V29">SUM(W21:Y21)</f>
        <v>402</v>
      </c>
      <c r="W21" s="59" t="s">
        <v>440</v>
      </c>
      <c r="X21" s="59" t="s">
        <v>440</v>
      </c>
      <c r="Y21" s="59">
        <f>SUM(Y22:Y29)</f>
        <v>402</v>
      </c>
      <c r="Z21" s="59" t="s">
        <v>440</v>
      </c>
      <c r="AA21" s="59" t="s">
        <v>440</v>
      </c>
      <c r="AB21" s="59" t="s">
        <v>440</v>
      </c>
      <c r="AC21" s="59" t="s">
        <v>440</v>
      </c>
      <c r="AD21" s="59" t="s">
        <v>440</v>
      </c>
      <c r="AE21" s="172"/>
    </row>
    <row r="22" spans="1:31" ht="14.25" customHeight="1">
      <c r="A22" s="170"/>
      <c r="B22" s="297" t="s">
        <v>462</v>
      </c>
      <c r="C22" s="297"/>
      <c r="D22" s="171"/>
      <c r="E22" s="71">
        <f t="shared" si="3"/>
        <v>41</v>
      </c>
      <c r="F22" s="59">
        <v>39</v>
      </c>
      <c r="G22" s="174">
        <v>39</v>
      </c>
      <c r="H22" s="174" t="s">
        <v>440</v>
      </c>
      <c r="I22" s="174" t="s">
        <v>440</v>
      </c>
      <c r="J22" s="59">
        <f>SUM(K22:M22)</f>
        <v>2</v>
      </c>
      <c r="K22" s="59">
        <v>2</v>
      </c>
      <c r="L22" s="174" t="s">
        <v>440</v>
      </c>
      <c r="M22" s="59" t="s">
        <v>440</v>
      </c>
      <c r="N22" s="174" t="s">
        <v>440</v>
      </c>
      <c r="O22" s="176"/>
      <c r="P22" s="169"/>
      <c r="Q22" s="170"/>
      <c r="R22" s="297" t="s">
        <v>463</v>
      </c>
      <c r="S22" s="297"/>
      <c r="T22" s="171"/>
      <c r="U22" s="71">
        <f t="shared" si="4"/>
        <v>29</v>
      </c>
      <c r="V22" s="59">
        <f t="shared" si="5"/>
        <v>29</v>
      </c>
      <c r="W22" s="59" t="s">
        <v>440</v>
      </c>
      <c r="X22" s="59" t="s">
        <v>440</v>
      </c>
      <c r="Y22" s="59">
        <v>29</v>
      </c>
      <c r="Z22" s="59" t="s">
        <v>440</v>
      </c>
      <c r="AA22" s="59" t="s">
        <v>440</v>
      </c>
      <c r="AB22" s="59" t="s">
        <v>440</v>
      </c>
      <c r="AC22" s="59" t="s">
        <v>440</v>
      </c>
      <c r="AD22" s="59" t="s">
        <v>440</v>
      </c>
      <c r="AE22" s="172"/>
    </row>
    <row r="23" spans="1:31" ht="14.25" customHeight="1">
      <c r="A23" s="170"/>
      <c r="B23" s="297" t="s">
        <v>464</v>
      </c>
      <c r="C23" s="297"/>
      <c r="D23" s="171"/>
      <c r="E23" s="71">
        <f t="shared" si="3"/>
        <v>31</v>
      </c>
      <c r="F23" s="59">
        <v>31</v>
      </c>
      <c r="G23" s="174">
        <v>31</v>
      </c>
      <c r="H23" s="174" t="s">
        <v>440</v>
      </c>
      <c r="I23" s="174" t="s">
        <v>440</v>
      </c>
      <c r="J23" s="174" t="s">
        <v>440</v>
      </c>
      <c r="K23" s="59" t="s">
        <v>440</v>
      </c>
      <c r="L23" s="174" t="s">
        <v>440</v>
      </c>
      <c r="M23" s="59" t="s">
        <v>440</v>
      </c>
      <c r="N23" s="174" t="s">
        <v>440</v>
      </c>
      <c r="O23" s="176"/>
      <c r="P23" s="169"/>
      <c r="Q23" s="170"/>
      <c r="R23" s="297" t="s">
        <v>465</v>
      </c>
      <c r="S23" s="297"/>
      <c r="T23" s="171"/>
      <c r="U23" s="71">
        <f t="shared" si="4"/>
        <v>20</v>
      </c>
      <c r="V23" s="59">
        <f t="shared" si="5"/>
        <v>20</v>
      </c>
      <c r="W23" s="59" t="s">
        <v>440</v>
      </c>
      <c r="X23" s="59" t="s">
        <v>440</v>
      </c>
      <c r="Y23" s="59">
        <v>20</v>
      </c>
      <c r="Z23" s="59" t="s">
        <v>440</v>
      </c>
      <c r="AA23" s="59" t="s">
        <v>440</v>
      </c>
      <c r="AB23" s="59" t="s">
        <v>440</v>
      </c>
      <c r="AC23" s="59" t="s">
        <v>440</v>
      </c>
      <c r="AD23" s="59" t="s">
        <v>440</v>
      </c>
      <c r="AE23" s="172"/>
    </row>
    <row r="24" spans="1:31" ht="14.25" customHeight="1">
      <c r="A24" s="170"/>
      <c r="B24" s="297" t="s">
        <v>466</v>
      </c>
      <c r="C24" s="297"/>
      <c r="D24" s="171"/>
      <c r="E24" s="71">
        <f t="shared" si="3"/>
        <v>37</v>
      </c>
      <c r="F24" s="59">
        <v>35</v>
      </c>
      <c r="G24" s="174">
        <v>35</v>
      </c>
      <c r="H24" s="174" t="s">
        <v>440</v>
      </c>
      <c r="I24" s="174" t="s">
        <v>440</v>
      </c>
      <c r="J24" s="59">
        <f>SUM(K24:M24)</f>
        <v>2</v>
      </c>
      <c r="K24" s="59">
        <v>2</v>
      </c>
      <c r="L24" s="174" t="s">
        <v>440</v>
      </c>
      <c r="M24" s="59" t="s">
        <v>440</v>
      </c>
      <c r="N24" s="174" t="s">
        <v>440</v>
      </c>
      <c r="O24" s="176"/>
      <c r="P24" s="169"/>
      <c r="Q24" s="170"/>
      <c r="R24" s="297" t="s">
        <v>467</v>
      </c>
      <c r="S24" s="297"/>
      <c r="T24" s="171"/>
      <c r="U24" s="71">
        <f t="shared" si="4"/>
        <v>8</v>
      </c>
      <c r="V24" s="59">
        <f t="shared" si="5"/>
        <v>8</v>
      </c>
      <c r="W24" s="59" t="s">
        <v>440</v>
      </c>
      <c r="X24" s="59" t="s">
        <v>440</v>
      </c>
      <c r="Y24" s="59">
        <v>8</v>
      </c>
      <c r="Z24" s="59" t="s">
        <v>440</v>
      </c>
      <c r="AA24" s="59" t="s">
        <v>440</v>
      </c>
      <c r="AB24" s="59" t="s">
        <v>440</v>
      </c>
      <c r="AC24" s="59" t="s">
        <v>440</v>
      </c>
      <c r="AD24" s="59" t="s">
        <v>440</v>
      </c>
      <c r="AE24" s="172"/>
    </row>
    <row r="25" spans="1:31" ht="14.25" customHeight="1">
      <c r="A25" s="170"/>
      <c r="B25" s="297" t="s">
        <v>468</v>
      </c>
      <c r="C25" s="297"/>
      <c r="D25" s="171"/>
      <c r="E25" s="71">
        <f t="shared" si="3"/>
        <v>34</v>
      </c>
      <c r="F25" s="59">
        <v>34</v>
      </c>
      <c r="G25" s="174">
        <v>16</v>
      </c>
      <c r="H25" s="174">
        <v>18</v>
      </c>
      <c r="I25" s="174" t="s">
        <v>552</v>
      </c>
      <c r="J25" s="59" t="s">
        <v>552</v>
      </c>
      <c r="K25" s="174" t="s">
        <v>552</v>
      </c>
      <c r="L25" s="174" t="s">
        <v>552</v>
      </c>
      <c r="M25" s="59" t="s">
        <v>552</v>
      </c>
      <c r="N25" s="174" t="s">
        <v>552</v>
      </c>
      <c r="O25" s="176"/>
      <c r="P25" s="169"/>
      <c r="Q25" s="170"/>
      <c r="R25" s="297" t="s">
        <v>469</v>
      </c>
      <c r="S25" s="297"/>
      <c r="T25" s="171"/>
      <c r="U25" s="71">
        <f t="shared" si="4"/>
        <v>20</v>
      </c>
      <c r="V25" s="59">
        <f t="shared" si="5"/>
        <v>20</v>
      </c>
      <c r="W25" s="59" t="s">
        <v>552</v>
      </c>
      <c r="X25" s="59" t="s">
        <v>552</v>
      </c>
      <c r="Y25" s="59">
        <v>20</v>
      </c>
      <c r="Z25" s="59" t="s">
        <v>552</v>
      </c>
      <c r="AA25" s="59" t="s">
        <v>552</v>
      </c>
      <c r="AB25" s="59" t="s">
        <v>552</v>
      </c>
      <c r="AC25" s="59" t="s">
        <v>552</v>
      </c>
      <c r="AD25" s="59" t="s">
        <v>552</v>
      </c>
      <c r="AE25" s="172"/>
    </row>
    <row r="26" spans="2:31" ht="14.25" customHeight="1">
      <c r="B26" s="170"/>
      <c r="C26" s="170"/>
      <c r="D26" s="171"/>
      <c r="E26" s="71"/>
      <c r="F26" s="59"/>
      <c r="G26" s="59"/>
      <c r="H26" s="174"/>
      <c r="I26" s="174"/>
      <c r="J26" s="59"/>
      <c r="K26" s="59"/>
      <c r="L26" s="174"/>
      <c r="M26" s="59"/>
      <c r="N26" s="59"/>
      <c r="O26" s="176"/>
      <c r="P26" s="169"/>
      <c r="Q26" s="170"/>
      <c r="R26" s="297" t="s">
        <v>183</v>
      </c>
      <c r="S26" s="297"/>
      <c r="T26" s="171"/>
      <c r="U26" s="71">
        <f t="shared" si="4"/>
        <v>93</v>
      </c>
      <c r="V26" s="59">
        <f t="shared" si="5"/>
        <v>93</v>
      </c>
      <c r="W26" s="59" t="s">
        <v>552</v>
      </c>
      <c r="X26" s="59" t="s">
        <v>552</v>
      </c>
      <c r="Y26" s="59">
        <v>93</v>
      </c>
      <c r="Z26" s="59" t="s">
        <v>552</v>
      </c>
      <c r="AA26" s="59" t="s">
        <v>552</v>
      </c>
      <c r="AB26" s="59" t="s">
        <v>552</v>
      </c>
      <c r="AC26" s="59" t="s">
        <v>552</v>
      </c>
      <c r="AD26" s="59" t="s">
        <v>552</v>
      </c>
      <c r="AE26" s="172"/>
    </row>
    <row r="27" spans="1:31" ht="14.25" customHeight="1">
      <c r="A27" s="297" t="s">
        <v>470</v>
      </c>
      <c r="B27" s="297"/>
      <c r="C27" s="297"/>
      <c r="D27" s="171"/>
      <c r="E27" s="71">
        <f aca="true" t="shared" si="6" ref="E27:E32">SUM(F27,J27,N27)</f>
        <v>172</v>
      </c>
      <c r="F27" s="59">
        <f aca="true" t="shared" si="7" ref="F27:F32">SUM(G27:I27)</f>
        <v>168</v>
      </c>
      <c r="G27" s="59">
        <f>SUM(G28:G33)</f>
        <v>161</v>
      </c>
      <c r="H27" s="174">
        <f>SUM(H28:H33)</f>
        <v>7</v>
      </c>
      <c r="I27" s="174" t="s">
        <v>552</v>
      </c>
      <c r="J27" s="59">
        <f>SUM(K27:M27)</f>
        <v>4</v>
      </c>
      <c r="K27" s="59">
        <f>SUM(K28:K33)</f>
        <v>4</v>
      </c>
      <c r="L27" s="174" t="s">
        <v>552</v>
      </c>
      <c r="M27" s="174" t="s">
        <v>552</v>
      </c>
      <c r="N27" s="59" t="s">
        <v>134</v>
      </c>
      <c r="O27" s="175"/>
      <c r="P27" s="169"/>
      <c r="Q27" s="170"/>
      <c r="R27" s="297" t="s">
        <v>184</v>
      </c>
      <c r="S27" s="297"/>
      <c r="T27" s="171"/>
      <c r="U27" s="71">
        <f t="shared" si="4"/>
        <v>87</v>
      </c>
      <c r="V27" s="59">
        <f t="shared" si="5"/>
        <v>87</v>
      </c>
      <c r="W27" s="59" t="s">
        <v>552</v>
      </c>
      <c r="X27" s="59" t="s">
        <v>552</v>
      </c>
      <c r="Y27" s="59">
        <v>87</v>
      </c>
      <c r="Z27" s="59" t="s">
        <v>552</v>
      </c>
      <c r="AA27" s="59" t="s">
        <v>552</v>
      </c>
      <c r="AB27" s="59" t="s">
        <v>552</v>
      </c>
      <c r="AC27" s="59" t="s">
        <v>552</v>
      </c>
      <c r="AD27" s="59" t="s">
        <v>552</v>
      </c>
      <c r="AE27" s="172"/>
    </row>
    <row r="28" spans="1:31" ht="14.25" customHeight="1">
      <c r="A28" s="170"/>
      <c r="B28" s="297" t="s">
        <v>471</v>
      </c>
      <c r="C28" s="297"/>
      <c r="D28" s="171"/>
      <c r="E28" s="71">
        <f t="shared" si="6"/>
        <v>24</v>
      </c>
      <c r="F28" s="59">
        <f t="shared" si="7"/>
        <v>24</v>
      </c>
      <c r="G28" s="59">
        <v>18</v>
      </c>
      <c r="H28" s="174">
        <v>6</v>
      </c>
      <c r="I28" s="174" t="s">
        <v>552</v>
      </c>
      <c r="J28" s="174" t="s">
        <v>552</v>
      </c>
      <c r="K28" s="174" t="s">
        <v>552</v>
      </c>
      <c r="L28" s="174" t="s">
        <v>552</v>
      </c>
      <c r="M28" s="59" t="s">
        <v>552</v>
      </c>
      <c r="N28" s="174" t="s">
        <v>552</v>
      </c>
      <c r="O28" s="176"/>
      <c r="P28" s="169"/>
      <c r="Q28" s="170"/>
      <c r="R28" s="297" t="s">
        <v>185</v>
      </c>
      <c r="S28" s="297"/>
      <c r="T28" s="171"/>
      <c r="U28" s="71">
        <f t="shared" si="4"/>
        <v>68</v>
      </c>
      <c r="V28" s="59">
        <f t="shared" si="5"/>
        <v>68</v>
      </c>
      <c r="W28" s="59" t="s">
        <v>552</v>
      </c>
      <c r="X28" s="59" t="s">
        <v>552</v>
      </c>
      <c r="Y28" s="59">
        <v>68</v>
      </c>
      <c r="Z28" s="59" t="s">
        <v>552</v>
      </c>
      <c r="AA28" s="59" t="s">
        <v>552</v>
      </c>
      <c r="AB28" s="59" t="s">
        <v>552</v>
      </c>
      <c r="AC28" s="59" t="s">
        <v>552</v>
      </c>
      <c r="AD28" s="59" t="s">
        <v>552</v>
      </c>
      <c r="AE28" s="172"/>
    </row>
    <row r="29" spans="1:31" ht="14.25" customHeight="1">
      <c r="A29" s="170"/>
      <c r="B29" s="297" t="s">
        <v>472</v>
      </c>
      <c r="C29" s="297"/>
      <c r="D29" s="171"/>
      <c r="E29" s="71">
        <f t="shared" si="6"/>
        <v>60</v>
      </c>
      <c r="F29" s="59">
        <f t="shared" si="7"/>
        <v>57</v>
      </c>
      <c r="G29" s="59">
        <v>57</v>
      </c>
      <c r="H29" s="174" t="s">
        <v>552</v>
      </c>
      <c r="I29" s="174" t="s">
        <v>552</v>
      </c>
      <c r="J29" s="59">
        <f>SUM(K29:M29)</f>
        <v>3</v>
      </c>
      <c r="K29" s="59">
        <v>3</v>
      </c>
      <c r="L29" s="174" t="s">
        <v>552</v>
      </c>
      <c r="M29" s="174" t="s">
        <v>552</v>
      </c>
      <c r="N29" s="174" t="s">
        <v>552</v>
      </c>
      <c r="O29" s="176"/>
      <c r="P29" s="169"/>
      <c r="Q29" s="170"/>
      <c r="R29" s="297" t="s">
        <v>186</v>
      </c>
      <c r="S29" s="297"/>
      <c r="T29" s="171"/>
      <c r="U29" s="71">
        <f t="shared" si="4"/>
        <v>77</v>
      </c>
      <c r="V29" s="59">
        <f t="shared" si="5"/>
        <v>77</v>
      </c>
      <c r="W29" s="59" t="s">
        <v>552</v>
      </c>
      <c r="X29" s="59" t="s">
        <v>552</v>
      </c>
      <c r="Y29" s="59">
        <v>77</v>
      </c>
      <c r="Z29" s="59" t="s">
        <v>552</v>
      </c>
      <c r="AA29" s="59" t="s">
        <v>552</v>
      </c>
      <c r="AB29" s="59" t="s">
        <v>552</v>
      </c>
      <c r="AC29" s="59" t="s">
        <v>552</v>
      </c>
      <c r="AD29" s="59" t="s">
        <v>552</v>
      </c>
      <c r="AE29" s="172"/>
    </row>
    <row r="30" spans="1:31" ht="14.25" customHeight="1">
      <c r="A30" s="170"/>
      <c r="B30" s="297" t="s">
        <v>473</v>
      </c>
      <c r="C30" s="297"/>
      <c r="D30" s="171"/>
      <c r="E30" s="71">
        <f t="shared" si="6"/>
        <v>17</v>
      </c>
      <c r="F30" s="59">
        <f t="shared" si="7"/>
        <v>17</v>
      </c>
      <c r="G30" s="59">
        <v>17</v>
      </c>
      <c r="H30" s="174" t="s">
        <v>516</v>
      </c>
      <c r="I30" s="174" t="s">
        <v>516</v>
      </c>
      <c r="J30" s="174" t="s">
        <v>516</v>
      </c>
      <c r="K30" s="174" t="s">
        <v>516</v>
      </c>
      <c r="L30" s="174" t="s">
        <v>516</v>
      </c>
      <c r="M30" s="174" t="s">
        <v>516</v>
      </c>
      <c r="N30" s="174" t="s">
        <v>516</v>
      </c>
      <c r="O30" s="176"/>
      <c r="P30" s="169"/>
      <c r="Q30" s="170"/>
      <c r="R30" s="170"/>
      <c r="S30" s="170"/>
      <c r="T30" s="171"/>
      <c r="U30" s="71"/>
      <c r="V30" s="59"/>
      <c r="W30" s="59"/>
      <c r="X30" s="59"/>
      <c r="Y30" s="59"/>
      <c r="Z30" s="59"/>
      <c r="AA30" s="59"/>
      <c r="AB30" s="59"/>
      <c r="AC30" s="59"/>
      <c r="AD30" s="59"/>
      <c r="AE30" s="172"/>
    </row>
    <row r="31" spans="1:31" ht="14.25" customHeight="1">
      <c r="A31" s="170"/>
      <c r="B31" s="297" t="s">
        <v>474</v>
      </c>
      <c r="C31" s="297"/>
      <c r="D31" s="171"/>
      <c r="E31" s="71">
        <f t="shared" si="6"/>
        <v>68</v>
      </c>
      <c r="F31" s="59">
        <f t="shared" si="7"/>
        <v>67</v>
      </c>
      <c r="G31" s="59">
        <v>66</v>
      </c>
      <c r="H31" s="174">
        <v>1</v>
      </c>
      <c r="I31" s="174" t="s">
        <v>516</v>
      </c>
      <c r="J31" s="59">
        <f>SUM(K31:M31)</f>
        <v>1</v>
      </c>
      <c r="K31" s="59">
        <v>1</v>
      </c>
      <c r="L31" s="174" t="s">
        <v>516</v>
      </c>
      <c r="M31" s="174" t="s">
        <v>516</v>
      </c>
      <c r="N31" s="174" t="s">
        <v>516</v>
      </c>
      <c r="O31" s="176"/>
      <c r="P31" s="169"/>
      <c r="Q31" s="297" t="s">
        <v>475</v>
      </c>
      <c r="R31" s="297"/>
      <c r="S31" s="297"/>
      <c r="T31" s="171"/>
      <c r="U31" s="71">
        <f aca="true" t="shared" si="8" ref="U31:U36">SUM(V31,Z31,AD31)</f>
        <v>173</v>
      </c>
      <c r="V31" s="59">
        <f aca="true" t="shared" si="9" ref="V31:V36">SUM(W31:Y31)</f>
        <v>171</v>
      </c>
      <c r="W31" s="59">
        <f>SUM(W32:W36)</f>
        <v>54</v>
      </c>
      <c r="X31" s="59">
        <f>SUM(X32:X36)</f>
        <v>117</v>
      </c>
      <c r="Y31" s="59" t="s">
        <v>516</v>
      </c>
      <c r="Z31" s="59">
        <f>SUM(AA31:AC31)</f>
        <v>2</v>
      </c>
      <c r="AA31" s="59">
        <f>SUM(AA32:AA36)</f>
        <v>2</v>
      </c>
      <c r="AB31" s="59" t="s">
        <v>516</v>
      </c>
      <c r="AC31" s="59" t="s">
        <v>516</v>
      </c>
      <c r="AD31" s="59" t="s">
        <v>516</v>
      </c>
      <c r="AE31" s="172"/>
    </row>
    <row r="32" spans="1:31" ht="14.25" customHeight="1">
      <c r="A32" s="170"/>
      <c r="B32" s="297" t="s">
        <v>476</v>
      </c>
      <c r="C32" s="297"/>
      <c r="D32" s="171"/>
      <c r="E32" s="71">
        <f t="shared" si="6"/>
        <v>3</v>
      </c>
      <c r="F32" s="59">
        <f t="shared" si="7"/>
        <v>3</v>
      </c>
      <c r="G32" s="59">
        <v>3</v>
      </c>
      <c r="H32" s="174" t="s">
        <v>516</v>
      </c>
      <c r="I32" s="174" t="s">
        <v>516</v>
      </c>
      <c r="J32" s="174" t="s">
        <v>516</v>
      </c>
      <c r="K32" s="174" t="s">
        <v>516</v>
      </c>
      <c r="L32" s="174" t="s">
        <v>516</v>
      </c>
      <c r="M32" s="174" t="s">
        <v>516</v>
      </c>
      <c r="N32" s="174" t="s">
        <v>516</v>
      </c>
      <c r="O32" s="176"/>
      <c r="P32" s="169"/>
      <c r="Q32" s="170"/>
      <c r="R32" s="297" t="s">
        <v>477</v>
      </c>
      <c r="S32" s="297"/>
      <c r="T32" s="171"/>
      <c r="U32" s="71">
        <f t="shared" si="8"/>
        <v>23</v>
      </c>
      <c r="V32" s="59">
        <f t="shared" si="9"/>
        <v>23</v>
      </c>
      <c r="W32" s="59">
        <v>14</v>
      </c>
      <c r="X32" s="59">
        <v>9</v>
      </c>
      <c r="Y32" s="174" t="s">
        <v>516</v>
      </c>
      <c r="Z32" s="59" t="s">
        <v>516</v>
      </c>
      <c r="AA32" s="174" t="s">
        <v>516</v>
      </c>
      <c r="AB32" s="174" t="s">
        <v>516</v>
      </c>
      <c r="AC32" s="174" t="s">
        <v>516</v>
      </c>
      <c r="AD32" s="174" t="s">
        <v>516</v>
      </c>
      <c r="AE32" s="172"/>
    </row>
    <row r="33" spans="1:31" ht="14.25" customHeight="1">
      <c r="A33" s="170"/>
      <c r="B33" s="297"/>
      <c r="C33" s="297"/>
      <c r="D33" s="171"/>
      <c r="E33" s="71"/>
      <c r="F33" s="59"/>
      <c r="G33" s="59"/>
      <c r="H33" s="174"/>
      <c r="I33" s="174"/>
      <c r="J33" s="59"/>
      <c r="K33" s="174"/>
      <c r="L33" s="174"/>
      <c r="M33" s="174"/>
      <c r="N33" s="174" t="s">
        <v>134</v>
      </c>
      <c r="O33" s="176"/>
      <c r="P33" s="169"/>
      <c r="Q33" s="170"/>
      <c r="R33" s="297" t="s">
        <v>478</v>
      </c>
      <c r="S33" s="297"/>
      <c r="T33" s="171"/>
      <c r="U33" s="71">
        <f t="shared" si="8"/>
        <v>13</v>
      </c>
      <c r="V33" s="59">
        <f t="shared" si="9"/>
        <v>13</v>
      </c>
      <c r="W33" s="59">
        <v>11</v>
      </c>
      <c r="X33" s="59">
        <v>2</v>
      </c>
      <c r="Y33" s="174" t="s">
        <v>516</v>
      </c>
      <c r="Z33" s="59" t="s">
        <v>516</v>
      </c>
      <c r="AA33" s="174" t="s">
        <v>516</v>
      </c>
      <c r="AB33" s="174" t="s">
        <v>516</v>
      </c>
      <c r="AC33" s="174" t="s">
        <v>516</v>
      </c>
      <c r="AD33" s="174" t="s">
        <v>516</v>
      </c>
      <c r="AE33" s="172"/>
    </row>
    <row r="34" spans="1:31" ht="14.25" customHeight="1">
      <c r="A34" s="297" t="s">
        <v>479</v>
      </c>
      <c r="B34" s="297"/>
      <c r="C34" s="297"/>
      <c r="D34" s="171"/>
      <c r="E34" s="71">
        <f aca="true" t="shared" si="10" ref="E34:E49">SUM(F34,J34,N34)</f>
        <v>1006</v>
      </c>
      <c r="F34" s="59">
        <f aca="true" t="shared" si="11" ref="F34:F49">SUM(G34:I34)</f>
        <v>981</v>
      </c>
      <c r="G34" s="59">
        <f>SUM(G35:G49)</f>
        <v>439</v>
      </c>
      <c r="H34" s="174">
        <f>SUM(H35:H49)</f>
        <v>542</v>
      </c>
      <c r="I34" s="174" t="s">
        <v>516</v>
      </c>
      <c r="J34" s="59">
        <f>SUM(K34:M34)</f>
        <v>25</v>
      </c>
      <c r="K34" s="59">
        <f>SUM(K35:K48)</f>
        <v>3</v>
      </c>
      <c r="L34" s="174">
        <f>SUM(L35:L48)</f>
        <v>2</v>
      </c>
      <c r="M34" s="174">
        <f>SUM(M35:M48)</f>
        <v>20</v>
      </c>
      <c r="N34" s="59" t="s">
        <v>134</v>
      </c>
      <c r="O34" s="176"/>
      <c r="P34" s="169"/>
      <c r="Q34" s="170"/>
      <c r="R34" s="297" t="s">
        <v>480</v>
      </c>
      <c r="S34" s="297"/>
      <c r="T34" s="171"/>
      <c r="U34" s="71">
        <f t="shared" si="8"/>
        <v>29</v>
      </c>
      <c r="V34" s="59">
        <f t="shared" si="9"/>
        <v>27</v>
      </c>
      <c r="W34" s="59">
        <v>25</v>
      </c>
      <c r="X34" s="59">
        <v>2</v>
      </c>
      <c r="Y34" s="174" t="s">
        <v>516</v>
      </c>
      <c r="Z34" s="59">
        <f>SUM(AA34:AC34)</f>
        <v>2</v>
      </c>
      <c r="AA34" s="59">
        <v>2</v>
      </c>
      <c r="AB34" s="174" t="s">
        <v>516</v>
      </c>
      <c r="AC34" s="174" t="s">
        <v>516</v>
      </c>
      <c r="AD34" s="174" t="s">
        <v>516</v>
      </c>
      <c r="AE34" s="172"/>
    </row>
    <row r="35" spans="1:31" ht="14.25" customHeight="1">
      <c r="A35" s="170"/>
      <c r="B35" s="297" t="s">
        <v>481</v>
      </c>
      <c r="C35" s="297"/>
      <c r="D35" s="171"/>
      <c r="E35" s="71">
        <f t="shared" si="10"/>
        <v>14</v>
      </c>
      <c r="F35" s="59">
        <f t="shared" si="11"/>
        <v>14</v>
      </c>
      <c r="G35" s="59">
        <v>14</v>
      </c>
      <c r="H35" s="174" t="s">
        <v>516</v>
      </c>
      <c r="I35" s="174" t="s">
        <v>516</v>
      </c>
      <c r="J35" s="174" t="s">
        <v>516</v>
      </c>
      <c r="K35" s="59" t="s">
        <v>516</v>
      </c>
      <c r="L35" s="174" t="s">
        <v>516</v>
      </c>
      <c r="M35" s="174" t="s">
        <v>516</v>
      </c>
      <c r="N35" s="174" t="s">
        <v>516</v>
      </c>
      <c r="O35" s="175"/>
      <c r="P35" s="169"/>
      <c r="Q35" s="170"/>
      <c r="R35" s="297" t="s">
        <v>482</v>
      </c>
      <c r="S35" s="297"/>
      <c r="T35" s="171"/>
      <c r="U35" s="71">
        <f t="shared" si="8"/>
        <v>56</v>
      </c>
      <c r="V35" s="59">
        <f t="shared" si="9"/>
        <v>56</v>
      </c>
      <c r="W35" s="59">
        <v>2</v>
      </c>
      <c r="X35" s="59">
        <v>54</v>
      </c>
      <c r="Y35" s="174" t="s">
        <v>516</v>
      </c>
      <c r="Z35" s="59" t="s">
        <v>516</v>
      </c>
      <c r="AA35" s="174" t="s">
        <v>516</v>
      </c>
      <c r="AB35" s="174" t="s">
        <v>516</v>
      </c>
      <c r="AC35" s="174" t="s">
        <v>516</v>
      </c>
      <c r="AD35" s="174" t="s">
        <v>516</v>
      </c>
      <c r="AE35" s="172"/>
    </row>
    <row r="36" spans="1:31" ht="14.25" customHeight="1">
      <c r="A36" s="170"/>
      <c r="B36" s="297" t="s">
        <v>483</v>
      </c>
      <c r="C36" s="297"/>
      <c r="D36" s="171"/>
      <c r="E36" s="71">
        <f t="shared" si="10"/>
        <v>33</v>
      </c>
      <c r="F36" s="59">
        <f t="shared" si="11"/>
        <v>33</v>
      </c>
      <c r="G36" s="59">
        <v>30</v>
      </c>
      <c r="H36" s="174">
        <v>3</v>
      </c>
      <c r="I36" s="174" t="s">
        <v>516</v>
      </c>
      <c r="J36" s="174" t="s">
        <v>516</v>
      </c>
      <c r="K36" s="59" t="s">
        <v>516</v>
      </c>
      <c r="L36" s="174" t="s">
        <v>516</v>
      </c>
      <c r="M36" s="174" t="s">
        <v>516</v>
      </c>
      <c r="N36" s="174" t="s">
        <v>516</v>
      </c>
      <c r="O36" s="176"/>
      <c r="P36" s="169"/>
      <c r="Q36" s="170"/>
      <c r="R36" s="297" t="s">
        <v>484</v>
      </c>
      <c r="S36" s="297"/>
      <c r="T36" s="171"/>
      <c r="U36" s="71">
        <f t="shared" si="8"/>
        <v>52</v>
      </c>
      <c r="V36" s="59">
        <f t="shared" si="9"/>
        <v>52</v>
      </c>
      <c r="W36" s="59">
        <v>2</v>
      </c>
      <c r="X36" s="59">
        <v>50</v>
      </c>
      <c r="Y36" s="174" t="s">
        <v>516</v>
      </c>
      <c r="Z36" s="59" t="s">
        <v>516</v>
      </c>
      <c r="AA36" s="174" t="s">
        <v>516</v>
      </c>
      <c r="AB36" s="174" t="s">
        <v>516</v>
      </c>
      <c r="AC36" s="174" t="s">
        <v>516</v>
      </c>
      <c r="AD36" s="174" t="s">
        <v>516</v>
      </c>
      <c r="AE36" s="172"/>
    </row>
    <row r="37" spans="1:31" ht="14.25" customHeight="1">
      <c r="A37" s="170"/>
      <c r="B37" s="170" t="s">
        <v>485</v>
      </c>
      <c r="C37" s="170" t="s">
        <v>486</v>
      </c>
      <c r="D37" s="171"/>
      <c r="E37" s="71">
        <f t="shared" si="10"/>
        <v>19</v>
      </c>
      <c r="F37" s="59">
        <f t="shared" si="11"/>
        <v>18</v>
      </c>
      <c r="G37" s="59">
        <v>16</v>
      </c>
      <c r="H37" s="174">
        <v>2</v>
      </c>
      <c r="I37" s="174" t="s">
        <v>516</v>
      </c>
      <c r="J37" s="59">
        <f>SUM(K37:M37)</f>
        <v>1</v>
      </c>
      <c r="K37" s="174">
        <v>1</v>
      </c>
      <c r="L37" s="174" t="s">
        <v>516</v>
      </c>
      <c r="M37" s="174" t="s">
        <v>516</v>
      </c>
      <c r="N37" s="174" t="s">
        <v>516</v>
      </c>
      <c r="O37" s="176"/>
      <c r="P37" s="169"/>
      <c r="Q37" s="170"/>
      <c r="R37" s="170"/>
      <c r="S37" s="170"/>
      <c r="T37" s="171"/>
      <c r="U37" s="71"/>
      <c r="V37" s="59"/>
      <c r="W37" s="59"/>
      <c r="X37" s="59"/>
      <c r="Y37" s="59"/>
      <c r="Z37" s="59"/>
      <c r="AA37" s="59"/>
      <c r="AB37" s="59"/>
      <c r="AC37" s="174"/>
      <c r="AD37" s="174"/>
      <c r="AE37" s="172"/>
    </row>
    <row r="38" spans="1:31" ht="14.25" customHeight="1">
      <c r="A38" s="170"/>
      <c r="B38" s="170"/>
      <c r="C38" s="170" t="s">
        <v>487</v>
      </c>
      <c r="D38" s="171"/>
      <c r="E38" s="71">
        <f t="shared" si="10"/>
        <v>18</v>
      </c>
      <c r="F38" s="59">
        <f t="shared" si="11"/>
        <v>17</v>
      </c>
      <c r="G38" s="59">
        <v>16</v>
      </c>
      <c r="H38" s="174">
        <v>1</v>
      </c>
      <c r="I38" s="174" t="s">
        <v>516</v>
      </c>
      <c r="J38" s="59">
        <f>SUM(K38:M38)</f>
        <v>1</v>
      </c>
      <c r="K38" s="174">
        <v>1</v>
      </c>
      <c r="L38" s="174" t="s">
        <v>516</v>
      </c>
      <c r="M38" s="174" t="s">
        <v>516</v>
      </c>
      <c r="N38" s="174" t="s">
        <v>516</v>
      </c>
      <c r="O38" s="176"/>
      <c r="P38" s="169"/>
      <c r="Q38" s="297" t="s">
        <v>488</v>
      </c>
      <c r="R38" s="297"/>
      <c r="S38" s="297"/>
      <c r="T38" s="171"/>
      <c r="U38" s="71">
        <f aca="true" t="shared" si="12" ref="U38:U48">SUM(V38,Z38,AD38)</f>
        <v>423</v>
      </c>
      <c r="V38" s="59">
        <f aca="true" t="shared" si="13" ref="V38:V48">SUM(W38:Y38)</f>
        <v>275</v>
      </c>
      <c r="W38" s="59">
        <f>SUM(W39:W48)</f>
        <v>70</v>
      </c>
      <c r="X38" s="59">
        <f>SUM(X39:X48)</f>
        <v>205</v>
      </c>
      <c r="Y38" s="59" t="s">
        <v>516</v>
      </c>
      <c r="Z38" s="59">
        <f>SUM(AA38:AC38)</f>
        <v>20</v>
      </c>
      <c r="AA38" s="174" t="s">
        <v>516</v>
      </c>
      <c r="AB38" s="174" t="s">
        <v>516</v>
      </c>
      <c r="AC38" s="59">
        <f>SUM(AC39:AC48)</f>
        <v>20</v>
      </c>
      <c r="AD38" s="59">
        <f>SUM(AD39:AD48)</f>
        <v>128</v>
      </c>
      <c r="AE38" s="172"/>
    </row>
    <row r="39" spans="1:31" ht="14.25" customHeight="1">
      <c r="A39" s="170"/>
      <c r="B39" s="170"/>
      <c r="C39" s="170" t="s">
        <v>489</v>
      </c>
      <c r="D39" s="171"/>
      <c r="E39" s="71">
        <f t="shared" si="10"/>
        <v>50</v>
      </c>
      <c r="F39" s="59">
        <f t="shared" si="11"/>
        <v>49</v>
      </c>
      <c r="G39" s="59">
        <v>49</v>
      </c>
      <c r="H39" s="174" t="s">
        <v>516</v>
      </c>
      <c r="I39" s="174" t="s">
        <v>516</v>
      </c>
      <c r="J39" s="59">
        <f>SUM(K39:M39)</f>
        <v>1</v>
      </c>
      <c r="K39" s="59">
        <v>1</v>
      </c>
      <c r="L39" s="174" t="s">
        <v>516</v>
      </c>
      <c r="M39" s="174" t="s">
        <v>516</v>
      </c>
      <c r="N39" s="174" t="s">
        <v>516</v>
      </c>
      <c r="O39" s="176"/>
      <c r="P39" s="169"/>
      <c r="Q39" s="170"/>
      <c r="R39" s="297" t="s">
        <v>463</v>
      </c>
      <c r="S39" s="297"/>
      <c r="T39" s="171"/>
      <c r="U39" s="71">
        <f t="shared" si="12"/>
        <v>22</v>
      </c>
      <c r="V39" s="59">
        <f t="shared" si="13"/>
        <v>22</v>
      </c>
      <c r="W39" s="59">
        <v>16</v>
      </c>
      <c r="X39" s="59">
        <v>6</v>
      </c>
      <c r="Y39" s="59" t="s">
        <v>516</v>
      </c>
      <c r="Z39" s="59" t="s">
        <v>516</v>
      </c>
      <c r="AA39" s="59" t="s">
        <v>516</v>
      </c>
      <c r="AB39" s="59" t="s">
        <v>516</v>
      </c>
      <c r="AC39" s="59" t="s">
        <v>516</v>
      </c>
      <c r="AD39" s="59" t="s">
        <v>516</v>
      </c>
      <c r="AE39" s="172"/>
    </row>
    <row r="40" spans="1:31" ht="14.25" customHeight="1">
      <c r="A40" s="170"/>
      <c r="B40" s="170"/>
      <c r="C40" s="170" t="s">
        <v>490</v>
      </c>
      <c r="D40" s="171"/>
      <c r="E40" s="71">
        <f t="shared" si="10"/>
        <v>324</v>
      </c>
      <c r="F40" s="59">
        <f t="shared" si="11"/>
        <v>315</v>
      </c>
      <c r="G40" s="59">
        <v>263</v>
      </c>
      <c r="H40" s="174">
        <v>52</v>
      </c>
      <c r="I40" s="174" t="s">
        <v>516</v>
      </c>
      <c r="J40" s="59">
        <f>SUM(K40:M40)</f>
        <v>9</v>
      </c>
      <c r="K40" s="59" t="s">
        <v>516</v>
      </c>
      <c r="L40" s="174" t="s">
        <v>516</v>
      </c>
      <c r="M40" s="59">
        <v>9</v>
      </c>
      <c r="N40" s="174" t="s">
        <v>516</v>
      </c>
      <c r="O40" s="176"/>
      <c r="P40" s="169"/>
      <c r="Q40" s="170"/>
      <c r="R40" s="297" t="s">
        <v>491</v>
      </c>
      <c r="S40" s="297"/>
      <c r="T40" s="171"/>
      <c r="U40" s="71">
        <f t="shared" si="12"/>
        <v>27</v>
      </c>
      <c r="V40" s="59">
        <f t="shared" si="13"/>
        <v>14</v>
      </c>
      <c r="W40" s="59">
        <v>12</v>
      </c>
      <c r="X40" s="59">
        <v>2</v>
      </c>
      <c r="Y40" s="59" t="s">
        <v>516</v>
      </c>
      <c r="Z40" s="59">
        <f>SUM(AA40:AC40)</f>
        <v>13</v>
      </c>
      <c r="AA40" s="59" t="s">
        <v>516</v>
      </c>
      <c r="AB40" s="59" t="s">
        <v>516</v>
      </c>
      <c r="AC40" s="59">
        <v>13</v>
      </c>
      <c r="AD40" s="59" t="s">
        <v>516</v>
      </c>
      <c r="AE40" s="172"/>
    </row>
    <row r="41" spans="1:31" ht="14.25" customHeight="1">
      <c r="A41" s="170"/>
      <c r="B41" s="170" t="s">
        <v>492</v>
      </c>
      <c r="C41" s="170" t="s">
        <v>493</v>
      </c>
      <c r="D41" s="171"/>
      <c r="E41" s="71">
        <f t="shared" si="10"/>
        <v>11</v>
      </c>
      <c r="F41" s="59">
        <f t="shared" si="11"/>
        <v>11</v>
      </c>
      <c r="G41" s="59">
        <v>6</v>
      </c>
      <c r="H41" s="174">
        <v>5</v>
      </c>
      <c r="I41" s="174" t="s">
        <v>516</v>
      </c>
      <c r="J41" s="174" t="s">
        <v>516</v>
      </c>
      <c r="K41" s="174" t="s">
        <v>516</v>
      </c>
      <c r="L41" s="174" t="s">
        <v>516</v>
      </c>
      <c r="M41" s="174" t="s">
        <v>516</v>
      </c>
      <c r="N41" s="174" t="s">
        <v>516</v>
      </c>
      <c r="O41" s="176"/>
      <c r="P41" s="169"/>
      <c r="Q41" s="170"/>
      <c r="R41" s="297" t="s">
        <v>494</v>
      </c>
      <c r="S41" s="297"/>
      <c r="T41" s="171"/>
      <c r="U41" s="71">
        <f t="shared" si="12"/>
        <v>22</v>
      </c>
      <c r="V41" s="59">
        <f t="shared" si="13"/>
        <v>22</v>
      </c>
      <c r="W41" s="59">
        <v>22</v>
      </c>
      <c r="X41" s="59" t="s">
        <v>516</v>
      </c>
      <c r="Y41" s="59" t="s">
        <v>516</v>
      </c>
      <c r="Z41" s="174" t="s">
        <v>516</v>
      </c>
      <c r="AA41" s="59" t="s">
        <v>516</v>
      </c>
      <c r="AB41" s="59" t="s">
        <v>516</v>
      </c>
      <c r="AC41" s="59" t="s">
        <v>516</v>
      </c>
      <c r="AD41" s="59" t="s">
        <v>516</v>
      </c>
      <c r="AE41" s="172"/>
    </row>
    <row r="42" spans="1:31" ht="14.25" customHeight="1">
      <c r="A42" s="170"/>
      <c r="B42" s="170"/>
      <c r="C42" s="170" t="s">
        <v>495</v>
      </c>
      <c r="D42" s="171"/>
      <c r="E42" s="71">
        <f t="shared" si="10"/>
        <v>27</v>
      </c>
      <c r="F42" s="59">
        <f t="shared" si="11"/>
        <v>27</v>
      </c>
      <c r="G42" s="59">
        <v>2</v>
      </c>
      <c r="H42" s="174">
        <v>25</v>
      </c>
      <c r="I42" s="174" t="s">
        <v>516</v>
      </c>
      <c r="J42" s="174" t="s">
        <v>516</v>
      </c>
      <c r="K42" s="174" t="s">
        <v>516</v>
      </c>
      <c r="L42" s="174" t="s">
        <v>516</v>
      </c>
      <c r="M42" s="174" t="s">
        <v>516</v>
      </c>
      <c r="N42" s="174" t="s">
        <v>516</v>
      </c>
      <c r="O42" s="176"/>
      <c r="P42" s="169"/>
      <c r="Q42" s="170"/>
      <c r="R42" s="297" t="s">
        <v>496</v>
      </c>
      <c r="S42" s="297"/>
      <c r="T42" s="171"/>
      <c r="U42" s="71">
        <f t="shared" si="12"/>
        <v>5</v>
      </c>
      <c r="V42" s="59">
        <f t="shared" si="13"/>
        <v>4</v>
      </c>
      <c r="W42" s="59">
        <v>4</v>
      </c>
      <c r="X42" s="59" t="s">
        <v>553</v>
      </c>
      <c r="Y42" s="59" t="s">
        <v>553</v>
      </c>
      <c r="Z42" s="59">
        <f>SUM(AA42:AC42)</f>
        <v>1</v>
      </c>
      <c r="AA42" s="59" t="s">
        <v>553</v>
      </c>
      <c r="AB42" s="59" t="s">
        <v>553</v>
      </c>
      <c r="AC42" s="59">
        <v>1</v>
      </c>
      <c r="AD42" s="59" t="s">
        <v>553</v>
      </c>
      <c r="AE42" s="172"/>
    </row>
    <row r="43" spans="1:31" ht="14.25" customHeight="1">
      <c r="A43" s="170"/>
      <c r="B43" s="170"/>
      <c r="C43" s="170" t="s">
        <v>497</v>
      </c>
      <c r="D43" s="171"/>
      <c r="E43" s="71">
        <f t="shared" si="10"/>
        <v>10</v>
      </c>
      <c r="F43" s="59">
        <f t="shared" si="11"/>
        <v>10</v>
      </c>
      <c r="G43" s="59">
        <v>2</v>
      </c>
      <c r="H43" s="174">
        <v>8</v>
      </c>
      <c r="I43" s="174" t="s">
        <v>553</v>
      </c>
      <c r="J43" s="59" t="s">
        <v>553</v>
      </c>
      <c r="K43" s="174" t="s">
        <v>553</v>
      </c>
      <c r="L43" s="174" t="s">
        <v>553</v>
      </c>
      <c r="M43" s="174" t="s">
        <v>553</v>
      </c>
      <c r="N43" s="174" t="s">
        <v>553</v>
      </c>
      <c r="O43" s="176"/>
      <c r="P43" s="169"/>
      <c r="Q43" s="170"/>
      <c r="R43" s="297" t="s">
        <v>498</v>
      </c>
      <c r="S43" s="297"/>
      <c r="T43" s="171"/>
      <c r="U43" s="71">
        <f t="shared" si="12"/>
        <v>10</v>
      </c>
      <c r="V43" s="59">
        <f t="shared" si="13"/>
        <v>10</v>
      </c>
      <c r="W43" s="59">
        <v>10</v>
      </c>
      <c r="X43" s="59" t="s">
        <v>553</v>
      </c>
      <c r="Y43" s="59" t="s">
        <v>553</v>
      </c>
      <c r="Z43" s="174" t="s">
        <v>553</v>
      </c>
      <c r="AA43" s="59" t="s">
        <v>553</v>
      </c>
      <c r="AB43" s="59" t="s">
        <v>553</v>
      </c>
      <c r="AC43" s="59" t="s">
        <v>553</v>
      </c>
      <c r="AD43" s="59" t="s">
        <v>553</v>
      </c>
      <c r="AE43" s="172"/>
    </row>
    <row r="44" spans="1:31" ht="14.25" customHeight="1">
      <c r="A44" s="170"/>
      <c r="C44" s="170" t="s">
        <v>499</v>
      </c>
      <c r="D44" s="171"/>
      <c r="E44" s="71">
        <f t="shared" si="10"/>
        <v>68</v>
      </c>
      <c r="F44" s="59">
        <f t="shared" si="11"/>
        <v>67</v>
      </c>
      <c r="G44" s="59">
        <v>15</v>
      </c>
      <c r="H44" s="174">
        <v>52</v>
      </c>
      <c r="I44" s="174" t="s">
        <v>553</v>
      </c>
      <c r="J44" s="174">
        <v>1</v>
      </c>
      <c r="K44" s="174" t="s">
        <v>553</v>
      </c>
      <c r="L44" s="174" t="s">
        <v>553</v>
      </c>
      <c r="M44" s="174">
        <v>1</v>
      </c>
      <c r="N44" s="174" t="s">
        <v>553</v>
      </c>
      <c r="O44" s="176"/>
      <c r="P44" s="169"/>
      <c r="Q44" s="170"/>
      <c r="R44" s="297" t="s">
        <v>500</v>
      </c>
      <c r="S44" s="297"/>
      <c r="T44" s="171"/>
      <c r="U44" s="71">
        <f t="shared" si="12"/>
        <v>5</v>
      </c>
      <c r="V44" s="59">
        <f t="shared" si="13"/>
        <v>2</v>
      </c>
      <c r="W44" s="59">
        <v>2</v>
      </c>
      <c r="X44" s="59" t="s">
        <v>553</v>
      </c>
      <c r="Y44" s="59" t="s">
        <v>553</v>
      </c>
      <c r="Z44" s="59">
        <f>SUM(AA44:AC44)</f>
        <v>3</v>
      </c>
      <c r="AA44" s="59" t="s">
        <v>553</v>
      </c>
      <c r="AB44" s="59" t="s">
        <v>553</v>
      </c>
      <c r="AC44" s="59">
        <v>3</v>
      </c>
      <c r="AD44" s="59" t="s">
        <v>553</v>
      </c>
      <c r="AE44" s="172"/>
    </row>
    <row r="45" spans="1:31" ht="14.25" customHeight="1">
      <c r="A45" s="170"/>
      <c r="B45" s="297" t="s">
        <v>501</v>
      </c>
      <c r="C45" s="297"/>
      <c r="D45" s="171"/>
      <c r="E45" s="71">
        <f t="shared" si="10"/>
        <v>357</v>
      </c>
      <c r="F45" s="59">
        <f t="shared" si="11"/>
        <v>345</v>
      </c>
      <c r="G45" s="174" t="s">
        <v>553</v>
      </c>
      <c r="H45" s="174">
        <v>345</v>
      </c>
      <c r="I45" s="174" t="s">
        <v>553</v>
      </c>
      <c r="J45" s="59">
        <f>SUM(K45:M45)</f>
        <v>12</v>
      </c>
      <c r="K45" s="174" t="s">
        <v>553</v>
      </c>
      <c r="L45" s="174">
        <v>2</v>
      </c>
      <c r="M45" s="59">
        <v>10</v>
      </c>
      <c r="N45" s="174" t="s">
        <v>553</v>
      </c>
      <c r="O45" s="176"/>
      <c r="P45" s="169"/>
      <c r="Q45" s="170"/>
      <c r="R45" s="297" t="s">
        <v>502</v>
      </c>
      <c r="S45" s="297"/>
      <c r="T45" s="171"/>
      <c r="U45" s="71">
        <f t="shared" si="12"/>
        <v>72</v>
      </c>
      <c r="V45" s="59">
        <f t="shared" si="13"/>
        <v>5</v>
      </c>
      <c r="W45" s="59">
        <v>4</v>
      </c>
      <c r="X45" s="59">
        <v>1</v>
      </c>
      <c r="Y45" s="59" t="s">
        <v>553</v>
      </c>
      <c r="Z45" s="59" t="s">
        <v>553</v>
      </c>
      <c r="AA45" s="59" t="s">
        <v>553</v>
      </c>
      <c r="AB45" s="59" t="s">
        <v>553</v>
      </c>
      <c r="AC45" s="59" t="s">
        <v>553</v>
      </c>
      <c r="AD45" s="59">
        <v>67</v>
      </c>
      <c r="AE45" s="172"/>
    </row>
    <row r="46" spans="1:31" ht="14.25" customHeight="1">
      <c r="A46" s="170"/>
      <c r="B46" s="170" t="s">
        <v>503</v>
      </c>
      <c r="C46" s="170" t="s">
        <v>450</v>
      </c>
      <c r="D46" s="171"/>
      <c r="E46" s="71">
        <f t="shared" si="10"/>
        <v>16</v>
      </c>
      <c r="F46" s="59">
        <f t="shared" si="11"/>
        <v>16</v>
      </c>
      <c r="G46" s="59">
        <v>13</v>
      </c>
      <c r="H46" s="174">
        <v>3</v>
      </c>
      <c r="I46" s="174" t="s">
        <v>553</v>
      </c>
      <c r="J46" s="59" t="s">
        <v>553</v>
      </c>
      <c r="K46" s="174" t="s">
        <v>553</v>
      </c>
      <c r="L46" s="174" t="s">
        <v>553</v>
      </c>
      <c r="M46" s="59" t="s">
        <v>553</v>
      </c>
      <c r="N46" s="174" t="s">
        <v>553</v>
      </c>
      <c r="O46" s="176"/>
      <c r="P46" s="169"/>
      <c r="Q46" s="170"/>
      <c r="R46" s="297" t="s">
        <v>504</v>
      </c>
      <c r="S46" s="297"/>
      <c r="T46" s="171"/>
      <c r="U46" s="71">
        <f t="shared" si="12"/>
        <v>171</v>
      </c>
      <c r="V46" s="59">
        <f t="shared" si="13"/>
        <v>169</v>
      </c>
      <c r="W46" s="59" t="s">
        <v>553</v>
      </c>
      <c r="X46" s="59">
        <v>169</v>
      </c>
      <c r="Y46" s="59" t="s">
        <v>553</v>
      </c>
      <c r="Z46" s="59">
        <f>SUM(AA46:AC46)</f>
        <v>2</v>
      </c>
      <c r="AA46" s="59" t="s">
        <v>553</v>
      </c>
      <c r="AB46" s="59" t="s">
        <v>553</v>
      </c>
      <c r="AC46" s="59">
        <v>2</v>
      </c>
      <c r="AD46" s="59" t="s">
        <v>553</v>
      </c>
      <c r="AE46" s="172"/>
    </row>
    <row r="47" spans="1:31" ht="14.25" customHeight="1">
      <c r="A47" s="170"/>
      <c r="B47" s="170"/>
      <c r="C47" s="170" t="s">
        <v>505</v>
      </c>
      <c r="D47" s="171"/>
      <c r="E47" s="71">
        <f t="shared" si="10"/>
        <v>8</v>
      </c>
      <c r="F47" s="59">
        <f t="shared" si="11"/>
        <v>8</v>
      </c>
      <c r="G47" s="59">
        <v>8</v>
      </c>
      <c r="H47" s="174" t="s">
        <v>553</v>
      </c>
      <c r="I47" s="174" t="s">
        <v>553</v>
      </c>
      <c r="J47" s="59" t="s">
        <v>553</v>
      </c>
      <c r="K47" s="174" t="s">
        <v>553</v>
      </c>
      <c r="L47" s="174" t="s">
        <v>553</v>
      </c>
      <c r="M47" s="174" t="s">
        <v>553</v>
      </c>
      <c r="N47" s="174" t="s">
        <v>553</v>
      </c>
      <c r="O47" s="176"/>
      <c r="P47" s="169"/>
      <c r="Q47" s="170"/>
      <c r="R47" s="297" t="s">
        <v>506</v>
      </c>
      <c r="S47" s="297"/>
      <c r="T47" s="171"/>
      <c r="U47" s="71">
        <f t="shared" si="12"/>
        <v>26</v>
      </c>
      <c r="V47" s="59">
        <f t="shared" si="13"/>
        <v>25</v>
      </c>
      <c r="W47" s="59" t="s">
        <v>553</v>
      </c>
      <c r="X47" s="59">
        <v>25</v>
      </c>
      <c r="Y47" s="59" t="s">
        <v>553</v>
      </c>
      <c r="Z47" s="59">
        <f>SUM(AA47:AC47)</f>
        <v>1</v>
      </c>
      <c r="AA47" s="59" t="s">
        <v>553</v>
      </c>
      <c r="AB47" s="59" t="s">
        <v>553</v>
      </c>
      <c r="AC47" s="59">
        <v>1</v>
      </c>
      <c r="AD47" s="59" t="s">
        <v>553</v>
      </c>
      <c r="AE47" s="172"/>
    </row>
    <row r="48" spans="1:31" ht="14.25" customHeight="1">
      <c r="A48" s="170"/>
      <c r="B48" s="170" t="s">
        <v>507</v>
      </c>
      <c r="C48" s="170" t="s">
        <v>508</v>
      </c>
      <c r="D48" s="171"/>
      <c r="E48" s="71">
        <f t="shared" si="10"/>
        <v>38</v>
      </c>
      <c r="F48" s="59">
        <f t="shared" si="11"/>
        <v>38</v>
      </c>
      <c r="G48" s="59" t="s">
        <v>554</v>
      </c>
      <c r="H48" s="174">
        <v>38</v>
      </c>
      <c r="I48" s="174" t="s">
        <v>554</v>
      </c>
      <c r="J48" s="59" t="s">
        <v>554</v>
      </c>
      <c r="K48" s="174" t="s">
        <v>554</v>
      </c>
      <c r="L48" s="174" t="s">
        <v>554</v>
      </c>
      <c r="M48" s="174" t="s">
        <v>554</v>
      </c>
      <c r="N48" s="174" t="s">
        <v>554</v>
      </c>
      <c r="O48" s="176"/>
      <c r="P48" s="169"/>
      <c r="Q48" s="170"/>
      <c r="R48" s="297" t="s">
        <v>509</v>
      </c>
      <c r="S48" s="297"/>
      <c r="T48" s="171"/>
      <c r="U48" s="71">
        <f t="shared" si="12"/>
        <v>63</v>
      </c>
      <c r="V48" s="59">
        <f t="shared" si="13"/>
        <v>2</v>
      </c>
      <c r="W48" s="59" t="s">
        <v>554</v>
      </c>
      <c r="X48" s="59">
        <v>2</v>
      </c>
      <c r="Y48" s="59" t="s">
        <v>554</v>
      </c>
      <c r="Z48" s="59" t="s">
        <v>554</v>
      </c>
      <c r="AA48" s="59" t="s">
        <v>554</v>
      </c>
      <c r="AB48" s="59" t="s">
        <v>554</v>
      </c>
      <c r="AC48" s="59" t="s">
        <v>554</v>
      </c>
      <c r="AD48" s="59">
        <v>61</v>
      </c>
      <c r="AE48" s="172"/>
    </row>
    <row r="49" spans="1:31" ht="14.25" customHeight="1">
      <c r="A49" s="170"/>
      <c r="B49" s="170"/>
      <c r="C49" s="170" t="s">
        <v>510</v>
      </c>
      <c r="D49" s="171"/>
      <c r="E49" s="71">
        <f t="shared" si="10"/>
        <v>13</v>
      </c>
      <c r="F49" s="59">
        <f t="shared" si="11"/>
        <v>13</v>
      </c>
      <c r="G49" s="59">
        <v>5</v>
      </c>
      <c r="H49" s="174">
        <v>8</v>
      </c>
      <c r="I49" s="174" t="s">
        <v>555</v>
      </c>
      <c r="J49" s="174" t="s">
        <v>555</v>
      </c>
      <c r="K49" s="174" t="s">
        <v>555</v>
      </c>
      <c r="L49" s="174" t="s">
        <v>555</v>
      </c>
      <c r="M49" s="174" t="s">
        <v>555</v>
      </c>
      <c r="N49" s="174" t="s">
        <v>555</v>
      </c>
      <c r="O49" s="174" t="s">
        <v>555</v>
      </c>
      <c r="P49" s="174"/>
      <c r="Q49" s="170"/>
      <c r="R49" s="170"/>
      <c r="S49" s="170"/>
      <c r="T49" s="171"/>
      <c r="U49" s="71"/>
      <c r="V49" s="59"/>
      <c r="W49" s="59"/>
      <c r="X49" s="59"/>
      <c r="Y49" s="59"/>
      <c r="Z49" s="59"/>
      <c r="AA49" s="59"/>
      <c r="AB49" s="59"/>
      <c r="AC49" s="59"/>
      <c r="AD49" s="59"/>
      <c r="AE49" s="172"/>
    </row>
    <row r="50" spans="2:31" ht="14.25" customHeight="1">
      <c r="B50" s="170"/>
      <c r="C50" s="170"/>
      <c r="D50" s="171"/>
      <c r="E50" s="71"/>
      <c r="F50" s="59"/>
      <c r="G50" s="59"/>
      <c r="H50" s="174"/>
      <c r="I50" s="174"/>
      <c r="J50" s="59"/>
      <c r="K50" s="59"/>
      <c r="L50" s="174"/>
      <c r="M50" s="59"/>
      <c r="N50" s="59"/>
      <c r="O50" s="176"/>
      <c r="P50" s="169"/>
      <c r="Q50" s="297" t="s">
        <v>511</v>
      </c>
      <c r="R50" s="297"/>
      <c r="S50" s="297"/>
      <c r="T50" s="171"/>
      <c r="U50" s="71">
        <f aca="true" t="shared" si="14" ref="U50:U56">SUM(V50,Z50,AD50)</f>
        <v>79</v>
      </c>
      <c r="V50" s="59">
        <f aca="true" t="shared" si="15" ref="V50:V56">SUM(W50:Y50)</f>
        <v>79</v>
      </c>
      <c r="W50" s="59">
        <f>SUM(W51:W57)</f>
        <v>66</v>
      </c>
      <c r="X50" s="59">
        <f>SUM(X51:X57)</f>
        <v>13</v>
      </c>
      <c r="Y50" s="59" t="s">
        <v>555</v>
      </c>
      <c r="Z50" s="59" t="s">
        <v>555</v>
      </c>
      <c r="AA50" s="59" t="s">
        <v>555</v>
      </c>
      <c r="AB50" s="59" t="s">
        <v>555</v>
      </c>
      <c r="AC50" s="59" t="s">
        <v>555</v>
      </c>
      <c r="AD50" s="59" t="s">
        <v>555</v>
      </c>
      <c r="AE50" s="172"/>
    </row>
    <row r="51" spans="1:31" ht="14.25" customHeight="1">
      <c r="A51" s="297" t="s">
        <v>512</v>
      </c>
      <c r="B51" s="297"/>
      <c r="C51" s="297"/>
      <c r="D51" s="171"/>
      <c r="E51" s="71">
        <f>SUM(F51,J51,N51)</f>
        <v>230</v>
      </c>
      <c r="F51" s="59">
        <f>SUM(G51:I51)</f>
        <v>229</v>
      </c>
      <c r="G51" s="59">
        <f>SUM(G52:G55)</f>
        <v>45</v>
      </c>
      <c r="H51" s="174">
        <f>SUM(H52:H55)</f>
        <v>184</v>
      </c>
      <c r="I51" s="174" t="s">
        <v>134</v>
      </c>
      <c r="J51" s="59">
        <v>1</v>
      </c>
      <c r="K51" s="59" t="s">
        <v>555</v>
      </c>
      <c r="L51" s="59" t="s">
        <v>555</v>
      </c>
      <c r="M51" s="59">
        <v>1</v>
      </c>
      <c r="N51" s="59" t="s">
        <v>134</v>
      </c>
      <c r="O51" s="175"/>
      <c r="P51" s="169"/>
      <c r="Q51" s="170"/>
      <c r="R51" s="297" t="s">
        <v>513</v>
      </c>
      <c r="S51" s="297"/>
      <c r="T51" s="171"/>
      <c r="U51" s="71">
        <f t="shared" si="14"/>
        <v>20</v>
      </c>
      <c r="V51" s="59">
        <f t="shared" si="15"/>
        <v>20</v>
      </c>
      <c r="W51" s="59">
        <v>19</v>
      </c>
      <c r="X51" s="59">
        <v>1</v>
      </c>
      <c r="Y51" s="59" t="s">
        <v>555</v>
      </c>
      <c r="Z51" s="59" t="s">
        <v>555</v>
      </c>
      <c r="AA51" s="59" t="s">
        <v>555</v>
      </c>
      <c r="AB51" s="59" t="s">
        <v>555</v>
      </c>
      <c r="AC51" s="59" t="s">
        <v>555</v>
      </c>
      <c r="AD51" s="59" t="s">
        <v>555</v>
      </c>
      <c r="AE51" s="172"/>
    </row>
    <row r="52" spans="1:31" ht="14.25" customHeight="1">
      <c r="A52" s="170"/>
      <c r="B52" s="297" t="s">
        <v>514</v>
      </c>
      <c r="C52" s="297"/>
      <c r="D52" s="171"/>
      <c r="E52" s="71">
        <f>SUM(F52,J52,N52)</f>
        <v>89</v>
      </c>
      <c r="F52" s="59">
        <f>SUM(G52:I52)</f>
        <v>89</v>
      </c>
      <c r="G52" s="59">
        <v>21</v>
      </c>
      <c r="H52" s="174">
        <v>68</v>
      </c>
      <c r="I52" s="174" t="s">
        <v>553</v>
      </c>
      <c r="J52" s="59" t="s">
        <v>553</v>
      </c>
      <c r="K52" s="59" t="s">
        <v>553</v>
      </c>
      <c r="L52" s="59" t="s">
        <v>553</v>
      </c>
      <c r="M52" s="59" t="s">
        <v>553</v>
      </c>
      <c r="N52" s="174" t="s">
        <v>553</v>
      </c>
      <c r="O52" s="176"/>
      <c r="P52" s="169"/>
      <c r="Q52" s="170"/>
      <c r="R52" s="297" t="s">
        <v>515</v>
      </c>
      <c r="S52" s="297"/>
      <c r="T52" s="171"/>
      <c r="U52" s="71">
        <f t="shared" si="14"/>
        <v>5</v>
      </c>
      <c r="V52" s="59">
        <f t="shared" si="15"/>
        <v>5</v>
      </c>
      <c r="W52" s="59">
        <v>5</v>
      </c>
      <c r="X52" s="59" t="s">
        <v>553</v>
      </c>
      <c r="Y52" s="59" t="s">
        <v>553</v>
      </c>
      <c r="Z52" s="59" t="s">
        <v>553</v>
      </c>
      <c r="AA52" s="59" t="s">
        <v>553</v>
      </c>
      <c r="AB52" s="59" t="s">
        <v>553</v>
      </c>
      <c r="AC52" s="59" t="s">
        <v>553</v>
      </c>
      <c r="AD52" s="59" t="s">
        <v>553</v>
      </c>
      <c r="AE52" s="172"/>
    </row>
    <row r="53" spans="1:31" ht="14.25" customHeight="1">
      <c r="A53" s="170"/>
      <c r="B53" s="297" t="s">
        <v>517</v>
      </c>
      <c r="C53" s="297"/>
      <c r="D53" s="171"/>
      <c r="E53" s="71">
        <f>SUM(F53,J53,N53)</f>
        <v>15</v>
      </c>
      <c r="F53" s="59">
        <f>SUM(G53:I53)</f>
        <v>15</v>
      </c>
      <c r="G53" s="59">
        <v>8</v>
      </c>
      <c r="H53" s="174">
        <v>7</v>
      </c>
      <c r="I53" s="174" t="s">
        <v>553</v>
      </c>
      <c r="J53" s="59" t="s">
        <v>553</v>
      </c>
      <c r="K53" s="59" t="s">
        <v>553</v>
      </c>
      <c r="L53" s="59" t="s">
        <v>553</v>
      </c>
      <c r="M53" s="59" t="s">
        <v>553</v>
      </c>
      <c r="N53" s="174" t="s">
        <v>553</v>
      </c>
      <c r="O53" s="176"/>
      <c r="P53" s="169"/>
      <c r="Q53" s="170"/>
      <c r="R53" s="297" t="s">
        <v>518</v>
      </c>
      <c r="S53" s="297"/>
      <c r="T53" s="171"/>
      <c r="U53" s="71">
        <f t="shared" si="14"/>
        <v>25</v>
      </c>
      <c r="V53" s="59">
        <f t="shared" si="15"/>
        <v>25</v>
      </c>
      <c r="W53" s="59">
        <v>20</v>
      </c>
      <c r="X53" s="59">
        <v>5</v>
      </c>
      <c r="Y53" s="59" t="s">
        <v>553</v>
      </c>
      <c r="Z53" s="59" t="s">
        <v>553</v>
      </c>
      <c r="AA53" s="59" t="s">
        <v>553</v>
      </c>
      <c r="AB53" s="59" t="s">
        <v>553</v>
      </c>
      <c r="AC53" s="59" t="s">
        <v>553</v>
      </c>
      <c r="AD53" s="59" t="s">
        <v>553</v>
      </c>
      <c r="AE53" s="172"/>
    </row>
    <row r="54" spans="1:31" ht="14.25" customHeight="1">
      <c r="A54" s="170"/>
      <c r="B54" s="297" t="s">
        <v>519</v>
      </c>
      <c r="C54" s="297"/>
      <c r="D54" s="171"/>
      <c r="E54" s="71">
        <f>SUM(F54,J54,N54)</f>
        <v>9</v>
      </c>
      <c r="F54" s="59">
        <f>SUM(G54:I54)</f>
        <v>9</v>
      </c>
      <c r="G54" s="59">
        <v>5</v>
      </c>
      <c r="H54" s="174">
        <v>4</v>
      </c>
      <c r="I54" s="174" t="s">
        <v>556</v>
      </c>
      <c r="J54" s="59" t="s">
        <v>556</v>
      </c>
      <c r="K54" s="59" t="s">
        <v>556</v>
      </c>
      <c r="L54" s="59" t="s">
        <v>556</v>
      </c>
      <c r="M54" s="59" t="s">
        <v>556</v>
      </c>
      <c r="N54" s="174" t="s">
        <v>556</v>
      </c>
      <c r="O54" s="176"/>
      <c r="P54" s="169"/>
      <c r="Q54" s="170"/>
      <c r="R54" s="297" t="s">
        <v>520</v>
      </c>
      <c r="S54" s="297"/>
      <c r="T54" s="171"/>
      <c r="U54" s="71">
        <f t="shared" si="14"/>
        <v>4</v>
      </c>
      <c r="V54" s="59">
        <f t="shared" si="15"/>
        <v>4</v>
      </c>
      <c r="W54" s="59">
        <v>4</v>
      </c>
      <c r="X54" s="59" t="s">
        <v>556</v>
      </c>
      <c r="Y54" s="59" t="s">
        <v>556</v>
      </c>
      <c r="Z54" s="59" t="s">
        <v>556</v>
      </c>
      <c r="AA54" s="59" t="s">
        <v>556</v>
      </c>
      <c r="AB54" s="59" t="s">
        <v>556</v>
      </c>
      <c r="AC54" s="59" t="s">
        <v>556</v>
      </c>
      <c r="AD54" s="59" t="s">
        <v>556</v>
      </c>
      <c r="AE54" s="172"/>
    </row>
    <row r="55" spans="1:31" ht="14.25" customHeight="1">
      <c r="A55" s="170"/>
      <c r="B55" s="297" t="s">
        <v>521</v>
      </c>
      <c r="C55" s="297"/>
      <c r="D55" s="171"/>
      <c r="E55" s="71">
        <f>SUM(F55,J55,N55)</f>
        <v>117</v>
      </c>
      <c r="F55" s="59">
        <f>SUM(G55:I55)</f>
        <v>116</v>
      </c>
      <c r="G55" s="59">
        <v>11</v>
      </c>
      <c r="H55" s="174">
        <v>105</v>
      </c>
      <c r="I55" s="174" t="s">
        <v>193</v>
      </c>
      <c r="J55" s="59">
        <v>1</v>
      </c>
      <c r="K55" s="59" t="s">
        <v>193</v>
      </c>
      <c r="L55" s="59" t="s">
        <v>193</v>
      </c>
      <c r="M55" s="59">
        <v>1</v>
      </c>
      <c r="N55" s="174" t="s">
        <v>193</v>
      </c>
      <c r="O55" s="176"/>
      <c r="P55" s="169"/>
      <c r="Q55" s="170"/>
      <c r="R55" s="297" t="s">
        <v>522</v>
      </c>
      <c r="S55" s="297"/>
      <c r="T55" s="171"/>
      <c r="U55" s="71">
        <f t="shared" si="14"/>
        <v>11</v>
      </c>
      <c r="V55" s="59">
        <f t="shared" si="15"/>
        <v>11</v>
      </c>
      <c r="W55" s="59">
        <v>10</v>
      </c>
      <c r="X55" s="59">
        <v>1</v>
      </c>
      <c r="Y55" s="59" t="s">
        <v>193</v>
      </c>
      <c r="Z55" s="59" t="s">
        <v>193</v>
      </c>
      <c r="AA55" s="59" t="s">
        <v>193</v>
      </c>
      <c r="AB55" s="59" t="s">
        <v>193</v>
      </c>
      <c r="AC55" s="59" t="s">
        <v>193</v>
      </c>
      <c r="AD55" s="59" t="s">
        <v>193</v>
      </c>
      <c r="AE55" s="172"/>
    </row>
    <row r="56" spans="1:31" ht="14.25" customHeight="1">
      <c r="A56" s="170"/>
      <c r="B56" s="170"/>
      <c r="C56" s="170"/>
      <c r="D56" s="171"/>
      <c r="E56" s="71"/>
      <c r="F56" s="59"/>
      <c r="G56" s="59"/>
      <c r="H56" s="174"/>
      <c r="I56" s="174"/>
      <c r="J56" s="59"/>
      <c r="K56" s="59"/>
      <c r="L56" s="174"/>
      <c r="M56" s="59"/>
      <c r="N56" s="59"/>
      <c r="O56" s="176"/>
      <c r="P56" s="169"/>
      <c r="Q56" s="170"/>
      <c r="R56" s="297" t="s">
        <v>523</v>
      </c>
      <c r="S56" s="297"/>
      <c r="T56" s="171"/>
      <c r="U56" s="71">
        <f t="shared" si="14"/>
        <v>14</v>
      </c>
      <c r="V56" s="59">
        <f t="shared" si="15"/>
        <v>14</v>
      </c>
      <c r="W56" s="59">
        <v>8</v>
      </c>
      <c r="X56" s="59">
        <v>6</v>
      </c>
      <c r="Y56" s="59" t="s">
        <v>193</v>
      </c>
      <c r="Z56" s="59" t="s">
        <v>193</v>
      </c>
      <c r="AA56" s="59" t="s">
        <v>193</v>
      </c>
      <c r="AB56" s="59" t="s">
        <v>193</v>
      </c>
      <c r="AC56" s="59" t="s">
        <v>193</v>
      </c>
      <c r="AD56" s="59" t="s">
        <v>193</v>
      </c>
      <c r="AE56" s="172"/>
    </row>
    <row r="57" spans="1:31" ht="14.25" customHeight="1">
      <c r="A57" s="297" t="s">
        <v>524</v>
      </c>
      <c r="B57" s="297"/>
      <c r="C57" s="297"/>
      <c r="D57" s="171"/>
      <c r="E57" s="71">
        <f aca="true" t="shared" si="16" ref="E57:E63">SUM(F57,J57,N57)</f>
        <v>99</v>
      </c>
      <c r="F57" s="59">
        <f aca="true" t="shared" si="17" ref="F57:F63">SUM(G57:I57)</f>
        <v>99</v>
      </c>
      <c r="G57" s="59">
        <f>SUM(G58:G63)</f>
        <v>68</v>
      </c>
      <c r="H57" s="174">
        <f>SUM(H58:H63)</f>
        <v>31</v>
      </c>
      <c r="I57" s="174" t="s">
        <v>193</v>
      </c>
      <c r="J57" s="59" t="s">
        <v>193</v>
      </c>
      <c r="K57" s="59" t="s">
        <v>193</v>
      </c>
      <c r="L57" s="59" t="s">
        <v>193</v>
      </c>
      <c r="M57" s="59" t="s">
        <v>193</v>
      </c>
      <c r="N57" s="59" t="s">
        <v>134</v>
      </c>
      <c r="O57" s="176"/>
      <c r="P57" s="169"/>
      <c r="Q57" s="170"/>
      <c r="R57" s="297"/>
      <c r="S57" s="297"/>
      <c r="T57" s="171"/>
      <c r="U57" s="71"/>
      <c r="V57" s="59"/>
      <c r="W57" s="59"/>
      <c r="X57" s="59"/>
      <c r="Y57" s="59"/>
      <c r="Z57" s="59"/>
      <c r="AA57" s="59"/>
      <c r="AB57" s="59"/>
      <c r="AC57" s="59"/>
      <c r="AD57" s="59"/>
      <c r="AE57" s="172"/>
    </row>
    <row r="58" spans="1:31" ht="14.25" customHeight="1">
      <c r="A58" s="170"/>
      <c r="B58" s="297" t="s">
        <v>525</v>
      </c>
      <c r="C58" s="297"/>
      <c r="D58" s="171"/>
      <c r="E58" s="71">
        <f t="shared" si="16"/>
        <v>15</v>
      </c>
      <c r="F58" s="59">
        <f t="shared" si="17"/>
        <v>15</v>
      </c>
      <c r="G58" s="59">
        <v>15</v>
      </c>
      <c r="H58" s="174" t="s">
        <v>193</v>
      </c>
      <c r="I58" s="174" t="s">
        <v>193</v>
      </c>
      <c r="J58" s="59" t="s">
        <v>193</v>
      </c>
      <c r="K58" s="59" t="s">
        <v>193</v>
      </c>
      <c r="L58" s="59" t="s">
        <v>193</v>
      </c>
      <c r="M58" s="59" t="s">
        <v>193</v>
      </c>
      <c r="N58" s="174" t="s">
        <v>193</v>
      </c>
      <c r="O58" s="175"/>
      <c r="P58" s="169"/>
      <c r="Q58" s="297" t="s">
        <v>526</v>
      </c>
      <c r="R58" s="297"/>
      <c r="S58" s="297"/>
      <c r="T58" s="171"/>
      <c r="U58" s="71">
        <f>SUM(V58,Z58,AD58)</f>
        <v>9</v>
      </c>
      <c r="V58" s="59" t="s">
        <v>193</v>
      </c>
      <c r="W58" s="59" t="s">
        <v>193</v>
      </c>
      <c r="X58" s="59" t="s">
        <v>193</v>
      </c>
      <c r="Y58" s="59" t="s">
        <v>193</v>
      </c>
      <c r="Z58" s="59">
        <f>SUM(AA58:AC58)</f>
        <v>9</v>
      </c>
      <c r="AA58" s="59" t="s">
        <v>193</v>
      </c>
      <c r="AB58" s="59" t="s">
        <v>193</v>
      </c>
      <c r="AC58" s="59">
        <v>9</v>
      </c>
      <c r="AD58" s="59" t="s">
        <v>193</v>
      </c>
      <c r="AE58" s="172"/>
    </row>
    <row r="59" spans="1:31" ht="14.25" customHeight="1">
      <c r="A59" s="170"/>
      <c r="B59" s="297" t="s">
        <v>527</v>
      </c>
      <c r="C59" s="297"/>
      <c r="D59" s="171"/>
      <c r="E59" s="71">
        <f t="shared" si="16"/>
        <v>13</v>
      </c>
      <c r="F59" s="59">
        <f t="shared" si="17"/>
        <v>13</v>
      </c>
      <c r="G59" s="59">
        <v>13</v>
      </c>
      <c r="H59" s="174" t="s">
        <v>193</v>
      </c>
      <c r="I59" s="174" t="s">
        <v>193</v>
      </c>
      <c r="J59" s="59" t="s">
        <v>193</v>
      </c>
      <c r="K59" s="59" t="s">
        <v>193</v>
      </c>
      <c r="L59" s="59" t="s">
        <v>193</v>
      </c>
      <c r="M59" s="59" t="s">
        <v>193</v>
      </c>
      <c r="N59" s="174" t="s">
        <v>193</v>
      </c>
      <c r="O59" s="176"/>
      <c r="P59" s="169"/>
      <c r="Q59" s="170"/>
      <c r="R59" s="170"/>
      <c r="S59" s="170"/>
      <c r="T59" s="171"/>
      <c r="U59" s="71"/>
      <c r="V59" s="59"/>
      <c r="W59" s="59"/>
      <c r="X59" s="59"/>
      <c r="Y59" s="59"/>
      <c r="Z59" s="59"/>
      <c r="AA59" s="59"/>
      <c r="AB59" s="59"/>
      <c r="AC59" s="59"/>
      <c r="AD59" s="59"/>
      <c r="AE59" s="172"/>
    </row>
    <row r="60" spans="1:31" ht="14.25" customHeight="1">
      <c r="A60" s="170"/>
      <c r="B60" s="297" t="s">
        <v>528</v>
      </c>
      <c r="C60" s="297"/>
      <c r="D60" s="171"/>
      <c r="E60" s="71">
        <f t="shared" si="16"/>
        <v>22</v>
      </c>
      <c r="F60" s="59">
        <f t="shared" si="17"/>
        <v>22</v>
      </c>
      <c r="G60" s="59">
        <v>9</v>
      </c>
      <c r="H60" s="174">
        <v>13</v>
      </c>
      <c r="I60" s="174" t="s">
        <v>193</v>
      </c>
      <c r="J60" s="59" t="s">
        <v>193</v>
      </c>
      <c r="K60" s="59" t="s">
        <v>193</v>
      </c>
      <c r="L60" s="59" t="s">
        <v>193</v>
      </c>
      <c r="M60" s="59" t="s">
        <v>193</v>
      </c>
      <c r="N60" s="174" t="s">
        <v>193</v>
      </c>
      <c r="O60" s="176">
        <f>-O60</f>
        <v>0</v>
      </c>
      <c r="P60" s="169"/>
      <c r="Q60" s="297" t="s">
        <v>529</v>
      </c>
      <c r="R60" s="297"/>
      <c r="S60" s="297"/>
      <c r="T60" s="171"/>
      <c r="U60" s="71">
        <f>SUM(V60,Z60,AD60)</f>
        <v>7</v>
      </c>
      <c r="V60" s="59" t="s">
        <v>193</v>
      </c>
      <c r="W60" s="59" t="s">
        <v>193</v>
      </c>
      <c r="X60" s="59" t="s">
        <v>193</v>
      </c>
      <c r="Y60" s="59" t="s">
        <v>193</v>
      </c>
      <c r="Z60" s="59">
        <f>SUM(AA60:AC60)</f>
        <v>7</v>
      </c>
      <c r="AA60" s="59" t="s">
        <v>193</v>
      </c>
      <c r="AB60" s="59" t="s">
        <v>193</v>
      </c>
      <c r="AC60" s="59">
        <v>7</v>
      </c>
      <c r="AD60" s="59" t="s">
        <v>193</v>
      </c>
      <c r="AE60" s="172"/>
    </row>
    <row r="61" spans="1:31" ht="14.25" customHeight="1">
      <c r="A61" s="170"/>
      <c r="B61" s="297" t="s">
        <v>530</v>
      </c>
      <c r="C61" s="297"/>
      <c r="D61" s="171"/>
      <c r="E61" s="71">
        <f t="shared" si="16"/>
        <v>20</v>
      </c>
      <c r="F61" s="59">
        <f t="shared" si="17"/>
        <v>20</v>
      </c>
      <c r="G61" s="59">
        <v>7</v>
      </c>
      <c r="H61" s="174">
        <v>13</v>
      </c>
      <c r="I61" s="174" t="s">
        <v>193</v>
      </c>
      <c r="J61" s="59" t="s">
        <v>193</v>
      </c>
      <c r="K61" s="59" t="s">
        <v>193</v>
      </c>
      <c r="L61" s="59" t="s">
        <v>193</v>
      </c>
      <c r="M61" s="59" t="s">
        <v>193</v>
      </c>
      <c r="N61" s="174" t="s">
        <v>193</v>
      </c>
      <c r="O61" s="176"/>
      <c r="P61" s="169"/>
      <c r="Q61" s="170"/>
      <c r="R61" s="170"/>
      <c r="S61" s="170"/>
      <c r="T61" s="171"/>
      <c r="U61" s="71"/>
      <c r="V61" s="59"/>
      <c r="W61" s="59"/>
      <c r="X61" s="59"/>
      <c r="Y61" s="59"/>
      <c r="Z61" s="59"/>
      <c r="AA61" s="59"/>
      <c r="AB61" s="59"/>
      <c r="AC61" s="59"/>
      <c r="AD61" s="59"/>
      <c r="AE61" s="172"/>
    </row>
    <row r="62" spans="1:31" ht="14.25" customHeight="1">
      <c r="A62" s="170"/>
      <c r="B62" s="297" t="s">
        <v>531</v>
      </c>
      <c r="C62" s="297"/>
      <c r="D62" s="171"/>
      <c r="E62" s="71">
        <f t="shared" si="16"/>
        <v>14</v>
      </c>
      <c r="F62" s="59">
        <f t="shared" si="17"/>
        <v>14</v>
      </c>
      <c r="G62" s="59">
        <v>13</v>
      </c>
      <c r="H62" s="174">
        <v>1</v>
      </c>
      <c r="I62" s="174" t="s">
        <v>193</v>
      </c>
      <c r="J62" s="59" t="s">
        <v>193</v>
      </c>
      <c r="K62" s="59" t="s">
        <v>193</v>
      </c>
      <c r="L62" s="59" t="s">
        <v>193</v>
      </c>
      <c r="M62" s="59" t="s">
        <v>193</v>
      </c>
      <c r="N62" s="174" t="s">
        <v>193</v>
      </c>
      <c r="O62" s="176"/>
      <c r="P62" s="169"/>
      <c r="Q62" s="297" t="s">
        <v>532</v>
      </c>
      <c r="R62" s="297"/>
      <c r="S62" s="297"/>
      <c r="T62" s="171"/>
      <c r="U62" s="71" t="s">
        <v>193</v>
      </c>
      <c r="V62" s="59" t="s">
        <v>193</v>
      </c>
      <c r="W62" s="59" t="s">
        <v>193</v>
      </c>
      <c r="X62" s="59" t="s">
        <v>193</v>
      </c>
      <c r="Y62" s="59" t="s">
        <v>193</v>
      </c>
      <c r="Z62" s="59" t="s">
        <v>193</v>
      </c>
      <c r="AA62" s="59" t="s">
        <v>193</v>
      </c>
      <c r="AB62" s="59" t="s">
        <v>193</v>
      </c>
      <c r="AC62" s="59" t="s">
        <v>193</v>
      </c>
      <c r="AD62" s="59" t="s">
        <v>193</v>
      </c>
      <c r="AE62" s="172"/>
    </row>
    <row r="63" spans="1:31" ht="14.25" customHeight="1">
      <c r="A63" s="170"/>
      <c r="B63" s="170" t="s">
        <v>533</v>
      </c>
      <c r="C63" s="170" t="s">
        <v>534</v>
      </c>
      <c r="D63" s="171"/>
      <c r="E63" s="71">
        <f t="shared" si="16"/>
        <v>15</v>
      </c>
      <c r="F63" s="59">
        <f t="shared" si="17"/>
        <v>15</v>
      </c>
      <c r="G63" s="59">
        <v>11</v>
      </c>
      <c r="H63" s="174">
        <v>4</v>
      </c>
      <c r="I63" s="174" t="s">
        <v>193</v>
      </c>
      <c r="J63" s="59" t="s">
        <v>193</v>
      </c>
      <c r="K63" s="59" t="s">
        <v>193</v>
      </c>
      <c r="L63" s="59" t="s">
        <v>193</v>
      </c>
      <c r="M63" s="59" t="s">
        <v>193</v>
      </c>
      <c r="N63" s="174" t="s">
        <v>193</v>
      </c>
      <c r="O63" s="176"/>
      <c r="P63" s="169"/>
      <c r="Q63" s="170"/>
      <c r="R63" s="170"/>
      <c r="S63" s="170"/>
      <c r="T63" s="171"/>
      <c r="U63" s="71"/>
      <c r="V63" s="59"/>
      <c r="W63" s="59"/>
      <c r="X63" s="59"/>
      <c r="Y63" s="59"/>
      <c r="Z63" s="59"/>
      <c r="AA63" s="59"/>
      <c r="AB63" s="59"/>
      <c r="AC63" s="59"/>
      <c r="AD63" s="59"/>
      <c r="AE63" s="172"/>
    </row>
    <row r="64" spans="1:31" ht="14.25" customHeight="1">
      <c r="A64" s="170"/>
      <c r="B64" s="170"/>
      <c r="C64" s="170"/>
      <c r="D64" s="171"/>
      <c r="E64" s="71"/>
      <c r="F64" s="59"/>
      <c r="G64" s="59"/>
      <c r="H64" s="174"/>
      <c r="I64" s="174"/>
      <c r="J64" s="59"/>
      <c r="K64" s="59"/>
      <c r="L64" s="174"/>
      <c r="M64" s="59"/>
      <c r="N64" s="59"/>
      <c r="O64" s="176"/>
      <c r="P64" s="169"/>
      <c r="Q64" s="297" t="s">
        <v>535</v>
      </c>
      <c r="R64" s="297"/>
      <c r="S64" s="297"/>
      <c r="T64" s="171"/>
      <c r="U64" s="71">
        <f>SUM(V64,Z64,AD64)</f>
        <v>13</v>
      </c>
      <c r="V64" s="59" t="s">
        <v>557</v>
      </c>
      <c r="W64" s="59" t="s">
        <v>557</v>
      </c>
      <c r="X64" s="59" t="s">
        <v>557</v>
      </c>
      <c r="Y64" s="59" t="s">
        <v>557</v>
      </c>
      <c r="Z64" s="59">
        <f>SUM(AA64:AC64)</f>
        <v>13</v>
      </c>
      <c r="AA64" s="59" t="s">
        <v>557</v>
      </c>
      <c r="AB64" s="59" t="s">
        <v>557</v>
      </c>
      <c r="AC64" s="59">
        <v>13</v>
      </c>
      <c r="AD64" s="59" t="s">
        <v>557</v>
      </c>
      <c r="AE64" s="172"/>
    </row>
    <row r="65" spans="1:31" ht="14.25" customHeight="1">
      <c r="A65" s="297" t="s">
        <v>536</v>
      </c>
      <c r="B65" s="297"/>
      <c r="C65" s="297"/>
      <c r="D65" s="171"/>
      <c r="E65" s="71">
        <f aca="true" t="shared" si="18" ref="E65:E70">SUM(F65,J65,N65)</f>
        <v>110</v>
      </c>
      <c r="F65" s="59">
        <f aca="true" t="shared" si="19" ref="F65:F70">SUM(G65:I65)</f>
        <v>110</v>
      </c>
      <c r="G65" s="59">
        <f>SUM(G66:G70)</f>
        <v>28</v>
      </c>
      <c r="H65" s="174">
        <f>SUM(H66:H70)</f>
        <v>82</v>
      </c>
      <c r="I65" s="174" t="s">
        <v>557</v>
      </c>
      <c r="J65" s="59" t="s">
        <v>557</v>
      </c>
      <c r="K65" s="59" t="s">
        <v>557</v>
      </c>
      <c r="L65" s="174" t="s">
        <v>557</v>
      </c>
      <c r="M65" s="59" t="s">
        <v>557</v>
      </c>
      <c r="N65" s="59" t="s">
        <v>134</v>
      </c>
      <c r="O65" s="176"/>
      <c r="P65" s="169"/>
      <c r="Q65" s="170"/>
      <c r="R65" s="170"/>
      <c r="S65" s="170"/>
      <c r="T65" s="169"/>
      <c r="U65" s="71"/>
      <c r="V65" s="59"/>
      <c r="W65" s="59"/>
      <c r="X65" s="59"/>
      <c r="Y65" s="59"/>
      <c r="Z65" s="59"/>
      <c r="AA65" s="59"/>
      <c r="AB65" s="59"/>
      <c r="AC65" s="59"/>
      <c r="AD65" s="59"/>
      <c r="AE65" s="172"/>
    </row>
    <row r="66" spans="1:31" ht="14.25" customHeight="1">
      <c r="A66" s="170"/>
      <c r="B66" s="297" t="s">
        <v>537</v>
      </c>
      <c r="C66" s="297"/>
      <c r="D66" s="171"/>
      <c r="E66" s="71">
        <f t="shared" si="18"/>
        <v>25</v>
      </c>
      <c r="F66" s="59">
        <f t="shared" si="19"/>
        <v>25</v>
      </c>
      <c r="G66" s="59">
        <v>7</v>
      </c>
      <c r="H66" s="174">
        <v>18</v>
      </c>
      <c r="I66" s="174" t="s">
        <v>557</v>
      </c>
      <c r="J66" s="59" t="s">
        <v>557</v>
      </c>
      <c r="K66" s="59" t="s">
        <v>557</v>
      </c>
      <c r="L66" s="174" t="s">
        <v>557</v>
      </c>
      <c r="M66" s="59" t="s">
        <v>557</v>
      </c>
      <c r="N66" s="174" t="s">
        <v>557</v>
      </c>
      <c r="O66" s="58"/>
      <c r="P66" s="169"/>
      <c r="Q66" s="297" t="s">
        <v>538</v>
      </c>
      <c r="R66" s="297"/>
      <c r="S66" s="170" t="s">
        <v>539</v>
      </c>
      <c r="T66" s="171"/>
      <c r="U66" s="71">
        <f>SUM(V66,Z66,AD66)</f>
        <v>12</v>
      </c>
      <c r="V66" s="59" t="s">
        <v>558</v>
      </c>
      <c r="W66" s="59" t="s">
        <v>558</v>
      </c>
      <c r="X66" s="59" t="s">
        <v>558</v>
      </c>
      <c r="Y66" s="59" t="s">
        <v>558</v>
      </c>
      <c r="Z66" s="59">
        <f>SUM(AA66:AC66)</f>
        <v>12</v>
      </c>
      <c r="AA66" s="59" t="s">
        <v>558</v>
      </c>
      <c r="AB66" s="59" t="s">
        <v>558</v>
      </c>
      <c r="AC66" s="59">
        <v>12</v>
      </c>
      <c r="AD66" s="59" t="s">
        <v>558</v>
      </c>
      <c r="AE66" s="172"/>
    </row>
    <row r="67" spans="1:31" ht="14.25" customHeight="1">
      <c r="A67" s="170"/>
      <c r="B67" s="297" t="s">
        <v>540</v>
      </c>
      <c r="C67" s="297"/>
      <c r="D67" s="171"/>
      <c r="E67" s="71">
        <f t="shared" si="18"/>
        <v>14</v>
      </c>
      <c r="F67" s="59">
        <f t="shared" si="19"/>
        <v>14</v>
      </c>
      <c r="G67" s="59">
        <v>2</v>
      </c>
      <c r="H67" s="174">
        <v>12</v>
      </c>
      <c r="I67" s="174" t="s">
        <v>558</v>
      </c>
      <c r="J67" s="59" t="s">
        <v>558</v>
      </c>
      <c r="K67" s="59" t="s">
        <v>558</v>
      </c>
      <c r="L67" s="174" t="s">
        <v>558</v>
      </c>
      <c r="M67" s="59" t="s">
        <v>558</v>
      </c>
      <c r="N67" s="174" t="s">
        <v>558</v>
      </c>
      <c r="O67" s="176"/>
      <c r="P67" s="169"/>
      <c r="Q67" s="177"/>
      <c r="R67" s="170"/>
      <c r="S67" s="170" t="s">
        <v>541</v>
      </c>
      <c r="T67" s="171"/>
      <c r="U67" s="71">
        <f>SUM(V67,Z67,AD67)</f>
        <v>6</v>
      </c>
      <c r="V67" s="59" t="s">
        <v>558</v>
      </c>
      <c r="W67" s="59" t="s">
        <v>558</v>
      </c>
      <c r="X67" s="59" t="s">
        <v>558</v>
      </c>
      <c r="Y67" s="59" t="s">
        <v>558</v>
      </c>
      <c r="Z67" s="59">
        <f>SUM(AA67:AC67)</f>
        <v>6</v>
      </c>
      <c r="AA67" s="59" t="s">
        <v>558</v>
      </c>
      <c r="AB67" s="59" t="s">
        <v>558</v>
      </c>
      <c r="AC67" s="59">
        <v>6</v>
      </c>
      <c r="AD67" s="59" t="s">
        <v>558</v>
      </c>
      <c r="AE67" s="172"/>
    </row>
    <row r="68" spans="1:31" ht="14.25" customHeight="1">
      <c r="A68" s="170"/>
      <c r="B68" s="310" t="s">
        <v>542</v>
      </c>
      <c r="C68" s="310"/>
      <c r="D68" s="171"/>
      <c r="E68" s="71">
        <f t="shared" si="18"/>
        <v>33</v>
      </c>
      <c r="F68" s="59">
        <f t="shared" si="19"/>
        <v>33</v>
      </c>
      <c r="G68" s="59">
        <v>13</v>
      </c>
      <c r="H68" s="174">
        <v>20</v>
      </c>
      <c r="I68" s="174" t="s">
        <v>558</v>
      </c>
      <c r="J68" s="59" t="s">
        <v>558</v>
      </c>
      <c r="K68" s="59" t="s">
        <v>558</v>
      </c>
      <c r="L68" s="174" t="s">
        <v>558</v>
      </c>
      <c r="M68" s="59" t="s">
        <v>558</v>
      </c>
      <c r="N68" s="174" t="s">
        <v>558</v>
      </c>
      <c r="O68" s="176"/>
      <c r="P68" s="169"/>
      <c r="Q68" s="155"/>
      <c r="R68" s="58"/>
      <c r="S68" s="170"/>
      <c r="T68" s="171"/>
      <c r="U68" s="71"/>
      <c r="V68" s="59"/>
      <c r="W68" s="59"/>
      <c r="X68" s="59"/>
      <c r="Y68" s="59"/>
      <c r="Z68" s="59"/>
      <c r="AA68" s="59"/>
      <c r="AB68" s="59"/>
      <c r="AC68" s="59"/>
      <c r="AD68" s="59"/>
      <c r="AE68" s="172"/>
    </row>
    <row r="69" spans="1:31" ht="14.25" customHeight="1">
      <c r="A69" s="170"/>
      <c r="B69" s="297" t="s">
        <v>543</v>
      </c>
      <c r="C69" s="297"/>
      <c r="D69" s="171"/>
      <c r="E69" s="71">
        <f t="shared" si="18"/>
        <v>23</v>
      </c>
      <c r="F69" s="59">
        <f t="shared" si="19"/>
        <v>23</v>
      </c>
      <c r="G69" s="59">
        <v>1</v>
      </c>
      <c r="H69" s="174">
        <v>22</v>
      </c>
      <c r="I69" s="174" t="s">
        <v>558</v>
      </c>
      <c r="J69" s="59" t="s">
        <v>558</v>
      </c>
      <c r="K69" s="59" t="s">
        <v>558</v>
      </c>
      <c r="L69" s="174" t="s">
        <v>558</v>
      </c>
      <c r="M69" s="59" t="s">
        <v>558</v>
      </c>
      <c r="N69" s="174" t="s">
        <v>558</v>
      </c>
      <c r="O69" s="176"/>
      <c r="P69" s="169"/>
      <c r="Q69" s="155"/>
      <c r="R69" s="58"/>
      <c r="S69" s="170"/>
      <c r="T69" s="171"/>
      <c r="U69" s="71"/>
      <c r="V69" s="59"/>
      <c r="W69" s="59"/>
      <c r="X69" s="59"/>
      <c r="Y69" s="174"/>
      <c r="Z69" s="59"/>
      <c r="AA69" s="59"/>
      <c r="AB69" s="174"/>
      <c r="AC69" s="59"/>
      <c r="AD69" s="174"/>
      <c r="AE69" s="172"/>
    </row>
    <row r="70" spans="1:30" ht="14.25" customHeight="1" thickBot="1">
      <c r="A70" s="170"/>
      <c r="B70" s="297" t="s">
        <v>544</v>
      </c>
      <c r="C70" s="297"/>
      <c r="D70" s="178"/>
      <c r="E70" s="71">
        <f t="shared" si="18"/>
        <v>15</v>
      </c>
      <c r="F70" s="59">
        <f t="shared" si="19"/>
        <v>15</v>
      </c>
      <c r="G70" s="59">
        <v>5</v>
      </c>
      <c r="H70" s="144">
        <v>10</v>
      </c>
      <c r="I70" s="174" t="s">
        <v>558</v>
      </c>
      <c r="J70" s="59" t="s">
        <v>558</v>
      </c>
      <c r="K70" s="59" t="s">
        <v>558</v>
      </c>
      <c r="L70" s="174" t="s">
        <v>558</v>
      </c>
      <c r="M70" s="59" t="s">
        <v>558</v>
      </c>
      <c r="N70" s="174" t="s">
        <v>558</v>
      </c>
      <c r="O70" s="176"/>
      <c r="P70" s="169"/>
      <c r="Q70" s="179"/>
      <c r="R70" s="180"/>
      <c r="S70" s="180"/>
      <c r="T70" s="180"/>
      <c r="U70" s="181"/>
      <c r="V70" s="69"/>
      <c r="W70" s="69"/>
      <c r="X70" s="69"/>
      <c r="Y70" s="69"/>
      <c r="Z70" s="69"/>
      <c r="AA70" s="69"/>
      <c r="AB70" s="69"/>
      <c r="AC70" s="69"/>
      <c r="AD70" s="69"/>
    </row>
    <row r="71" spans="1:30" ht="17.25">
      <c r="A71" s="182" t="s">
        <v>545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76"/>
      <c r="P71" s="169"/>
      <c r="R71" s="58"/>
      <c r="S71" s="58"/>
      <c r="T71" s="58"/>
      <c r="U71" s="168"/>
      <c r="V71" s="175"/>
      <c r="W71" s="175"/>
      <c r="X71" s="175"/>
      <c r="Y71" s="175"/>
      <c r="Z71" s="175"/>
      <c r="AA71" s="175"/>
      <c r="AB71" s="175"/>
      <c r="AC71" s="175"/>
      <c r="AD71" s="175"/>
    </row>
    <row r="72" spans="1:30" ht="13.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76"/>
      <c r="P72" s="169"/>
      <c r="Q72" s="58"/>
      <c r="R72" s="58"/>
      <c r="S72" s="58"/>
      <c r="T72" s="58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</row>
    <row r="73" spans="1:30" ht="16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58"/>
      <c r="P73" s="169"/>
      <c r="Q73" s="169"/>
      <c r="R73" s="58"/>
      <c r="S73" s="58"/>
      <c r="T73" s="58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</row>
    <row r="74" spans="1:31" ht="13.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58"/>
      <c r="P74" s="169"/>
      <c r="Q74" s="169"/>
      <c r="R74" s="58"/>
      <c r="S74" s="58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72"/>
    </row>
    <row r="75" spans="1:31" ht="13.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58"/>
      <c r="P75" s="169"/>
      <c r="Q75" s="169"/>
      <c r="R75" s="58"/>
      <c r="S75" s="58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72"/>
    </row>
    <row r="76" spans="1:30" ht="13.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58"/>
      <c r="P76" s="169"/>
      <c r="Q76" s="169"/>
      <c r="R76" s="58"/>
      <c r="S76" s="58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</row>
    <row r="77" spans="1:30" ht="13.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58"/>
      <c r="P77" s="169"/>
      <c r="Q77" s="169"/>
      <c r="R77" s="58"/>
      <c r="S77" s="58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</row>
    <row r="78" spans="1:30" ht="13.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58"/>
      <c r="P78" s="169"/>
      <c r="Q78" s="169"/>
      <c r="R78" s="58"/>
      <c r="S78" s="58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</row>
    <row r="79" spans="1:30" ht="13.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58"/>
      <c r="P79" s="169"/>
      <c r="Q79" s="169"/>
      <c r="R79" s="58"/>
      <c r="S79" s="58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</row>
    <row r="80" spans="1:30" ht="13.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58"/>
      <c r="P80" s="169"/>
      <c r="Q80" s="169"/>
      <c r="R80" s="58"/>
      <c r="S80" s="58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</row>
    <row r="81" spans="1:30" ht="13.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58"/>
      <c r="P81" s="169"/>
      <c r="Q81" s="169"/>
      <c r="R81" s="58"/>
      <c r="S81" s="58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84"/>
    </row>
    <row r="82" spans="1:30" ht="13.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58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</row>
    <row r="83" spans="1:30" ht="13.5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58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</row>
    <row r="84" spans="1:30" ht="13.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58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</row>
    <row r="85" spans="1:30" ht="13.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58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</row>
    <row r="86" spans="2:30" ht="13.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58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</row>
    <row r="87" spans="15:30" ht="13.5">
      <c r="O87" s="58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</row>
    <row r="88" spans="15:30" ht="13.5">
      <c r="O88" s="58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</row>
    <row r="89" spans="15:30" ht="13.5">
      <c r="O89" s="58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</row>
    <row r="90" spans="16:30" ht="13.5"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</row>
    <row r="91" spans="16:30" ht="13.5"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</row>
    <row r="92" spans="16:30" ht="13.5"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</row>
    <row r="93" spans="17:30" ht="13.5"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</row>
    <row r="94" spans="17:30" ht="13.5"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</row>
    <row r="95" spans="18:30" ht="13.5"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</row>
  </sheetData>
  <mergeCells count="109">
    <mergeCell ref="B36:C36"/>
    <mergeCell ref="B25:C25"/>
    <mergeCell ref="A27:C27"/>
    <mergeCell ref="B29:C29"/>
    <mergeCell ref="B33:C33"/>
    <mergeCell ref="B30:C30"/>
    <mergeCell ref="B31:C31"/>
    <mergeCell ref="B32:C32"/>
    <mergeCell ref="B21:C21"/>
    <mergeCell ref="A34:C34"/>
    <mergeCell ref="B70:C70"/>
    <mergeCell ref="B35:C35"/>
    <mergeCell ref="B22:C22"/>
    <mergeCell ref="B28:C28"/>
    <mergeCell ref="B23:C23"/>
    <mergeCell ref="B24:C24"/>
    <mergeCell ref="B54:C54"/>
    <mergeCell ref="B53:C53"/>
    <mergeCell ref="B20:C20"/>
    <mergeCell ref="B10:C10"/>
    <mergeCell ref="B13:C13"/>
    <mergeCell ref="B15:C15"/>
    <mergeCell ref="B16:C16"/>
    <mergeCell ref="B17:C17"/>
    <mergeCell ref="A19:C19"/>
    <mergeCell ref="B14:C14"/>
    <mergeCell ref="A12:C12"/>
    <mergeCell ref="Q6:S6"/>
    <mergeCell ref="B6:C6"/>
    <mergeCell ref="B7:C7"/>
    <mergeCell ref="B8:C8"/>
    <mergeCell ref="B9:C9"/>
    <mergeCell ref="R7:S7"/>
    <mergeCell ref="R8:S8"/>
    <mergeCell ref="R11:S11"/>
    <mergeCell ref="R10:S10"/>
    <mergeCell ref="R47:S47"/>
    <mergeCell ref="R44:S44"/>
    <mergeCell ref="A51:C51"/>
    <mergeCell ref="B52:C52"/>
    <mergeCell ref="Q50:S50"/>
    <mergeCell ref="B45:C45"/>
    <mergeCell ref="R41:S41"/>
    <mergeCell ref="R42:S42"/>
    <mergeCell ref="R43:S43"/>
    <mergeCell ref="R46:S46"/>
    <mergeCell ref="R45:S45"/>
    <mergeCell ref="A57:C57"/>
    <mergeCell ref="B58:C58"/>
    <mergeCell ref="R53:S53"/>
    <mergeCell ref="R54:S54"/>
    <mergeCell ref="B55:C55"/>
    <mergeCell ref="R55:S55"/>
    <mergeCell ref="R56:S56"/>
    <mergeCell ref="R57:S57"/>
    <mergeCell ref="B69:C69"/>
    <mergeCell ref="B68:C68"/>
    <mergeCell ref="B67:C67"/>
    <mergeCell ref="B66:C66"/>
    <mergeCell ref="A65:C65"/>
    <mergeCell ref="Q60:S60"/>
    <mergeCell ref="Q62:S62"/>
    <mergeCell ref="B59:C59"/>
    <mergeCell ref="B60:C60"/>
    <mergeCell ref="B61:C61"/>
    <mergeCell ref="B62:C62"/>
    <mergeCell ref="R22:S22"/>
    <mergeCell ref="R33:S33"/>
    <mergeCell ref="Q31:S31"/>
    <mergeCell ref="R23:S23"/>
    <mergeCell ref="R24:S24"/>
    <mergeCell ref="R25:S25"/>
    <mergeCell ref="R27:S27"/>
    <mergeCell ref="R29:S29"/>
    <mergeCell ref="R32:S32"/>
    <mergeCell ref="Q21:S21"/>
    <mergeCell ref="Q17:S17"/>
    <mergeCell ref="R13:S13"/>
    <mergeCell ref="R14:S14"/>
    <mergeCell ref="R15:S15"/>
    <mergeCell ref="R16:S16"/>
    <mergeCell ref="AD3:AD4"/>
    <mergeCell ref="E3:E4"/>
    <mergeCell ref="N3:N4"/>
    <mergeCell ref="F3:I3"/>
    <mergeCell ref="J3:M3"/>
    <mergeCell ref="U3:U4"/>
    <mergeCell ref="V3:Y3"/>
    <mergeCell ref="Q3:T4"/>
    <mergeCell ref="A1:N1"/>
    <mergeCell ref="Q58:S58"/>
    <mergeCell ref="Q64:S64"/>
    <mergeCell ref="Z3:AC3"/>
    <mergeCell ref="Q38:S38"/>
    <mergeCell ref="R34:S34"/>
    <mergeCell ref="R35:S35"/>
    <mergeCell ref="R36:S36"/>
    <mergeCell ref="R39:S39"/>
    <mergeCell ref="R9:S9"/>
    <mergeCell ref="Q66:R66"/>
    <mergeCell ref="A3:D4"/>
    <mergeCell ref="R48:S48"/>
    <mergeCell ref="R28:S28"/>
    <mergeCell ref="R52:S52"/>
    <mergeCell ref="R26:S26"/>
    <mergeCell ref="R51:S51"/>
    <mergeCell ref="R40:S40"/>
    <mergeCell ref="R12:S12"/>
    <mergeCell ref="Q19:S19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80" r:id="rId3"/>
  <colBreaks count="1" manualBreakCount="1">
    <brk id="16" max="7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98"/>
  <sheetViews>
    <sheetView showGridLines="0" zoomScale="90" zoomScaleNormal="90" zoomScaleSheetLayoutView="75" workbookViewId="0" topLeftCell="A1">
      <pane ySplit="4" topLeftCell="BM43" activePane="bottomLeft" state="frozen"/>
      <selection pane="topLeft" activeCell="A1" sqref="A1"/>
      <selection pane="bottomLeft" activeCell="M52" sqref="M52"/>
    </sheetView>
  </sheetViews>
  <sheetFormatPr defaultColWidth="8.796875" defaultRowHeight="14.25"/>
  <cols>
    <col min="1" max="1" width="24.69921875" style="2" customWidth="1"/>
    <col min="2" max="2" width="0.8984375" style="2" customWidth="1"/>
    <col min="3" max="3" width="10" style="2" customWidth="1"/>
    <col min="4" max="4" width="13.19921875" style="2" bestFit="1" customWidth="1"/>
    <col min="5" max="5" width="10.69921875" style="2" customWidth="1"/>
    <col min="6" max="6" width="10.8984375" style="2" customWidth="1"/>
    <col min="7" max="7" width="12.69921875" style="2" customWidth="1"/>
    <col min="8" max="8" width="10.69921875" style="2" customWidth="1"/>
    <col min="9" max="9" width="9" style="2" customWidth="1"/>
    <col min="10" max="10" width="8.8984375" style="2" customWidth="1"/>
    <col min="11" max="11" width="12.09765625" style="2" bestFit="1" customWidth="1"/>
    <col min="12" max="12" width="4.19921875" style="2" customWidth="1"/>
    <col min="13" max="13" width="18" style="2" customWidth="1"/>
    <col min="14" max="16384" width="11.3984375" style="2" customWidth="1"/>
  </cols>
  <sheetData>
    <row r="1" spans="1:11" ht="29.25" customHeight="1">
      <c r="A1" s="251" t="s">
        <v>148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s="23" customFormat="1" ht="20.25" customHeight="1">
      <c r="A3" s="231"/>
      <c r="B3" s="232"/>
      <c r="C3" s="22" t="s">
        <v>122</v>
      </c>
      <c r="D3" s="253" t="s">
        <v>123</v>
      </c>
      <c r="E3" s="22" t="s">
        <v>124</v>
      </c>
      <c r="F3" s="22" t="s">
        <v>125</v>
      </c>
      <c r="G3" s="22" t="s">
        <v>126</v>
      </c>
      <c r="H3" s="253" t="s">
        <v>127</v>
      </c>
      <c r="I3" s="253" t="s">
        <v>128</v>
      </c>
      <c r="J3" s="253" t="s">
        <v>129</v>
      </c>
      <c r="K3" s="229" t="s">
        <v>130</v>
      </c>
      <c r="M3" s="24"/>
    </row>
    <row r="4" spans="1:13" s="23" customFormat="1" ht="20.25" customHeight="1">
      <c r="A4" s="222"/>
      <c r="B4" s="223"/>
      <c r="C4" s="25" t="s">
        <v>131</v>
      </c>
      <c r="D4" s="254"/>
      <c r="E4" s="25" t="s">
        <v>129</v>
      </c>
      <c r="F4" s="25" t="s">
        <v>129</v>
      </c>
      <c r="G4" s="25" t="s">
        <v>132</v>
      </c>
      <c r="H4" s="254"/>
      <c r="I4" s="254"/>
      <c r="J4" s="254"/>
      <c r="K4" s="230"/>
      <c r="M4" s="24"/>
    </row>
    <row r="5" spans="1:13" ht="31.5" customHeight="1">
      <c r="A5" s="208" t="s">
        <v>133</v>
      </c>
      <c r="B5" s="8"/>
      <c r="C5" s="26"/>
      <c r="D5" s="27"/>
      <c r="E5" s="28"/>
      <c r="F5" s="28"/>
      <c r="G5" s="28"/>
      <c r="H5" s="28"/>
      <c r="I5" s="28"/>
      <c r="J5" s="28"/>
      <c r="K5" s="28"/>
      <c r="M5" s="24"/>
    </row>
    <row r="6" spans="1:13" ht="31.5" customHeight="1">
      <c r="A6" s="29" t="s">
        <v>149</v>
      </c>
      <c r="B6" s="8"/>
      <c r="C6" s="30">
        <v>37101</v>
      </c>
      <c r="D6" s="31">
        <f>SUM(E6:K6)</f>
        <v>4</v>
      </c>
      <c r="E6" s="32">
        <v>1</v>
      </c>
      <c r="F6" s="32" t="s">
        <v>134</v>
      </c>
      <c r="G6" s="32">
        <v>1</v>
      </c>
      <c r="H6" s="32" t="s">
        <v>134</v>
      </c>
      <c r="I6" s="32">
        <v>1</v>
      </c>
      <c r="J6" s="32" t="s">
        <v>134</v>
      </c>
      <c r="K6" s="33">
        <v>1</v>
      </c>
      <c r="M6" s="24"/>
    </row>
    <row r="7" spans="1:13" ht="32.25" customHeight="1">
      <c r="A7" s="29" t="s">
        <v>135</v>
      </c>
      <c r="B7" s="8"/>
      <c r="C7" s="30">
        <v>37493</v>
      </c>
      <c r="D7" s="31">
        <f>SUM(E7:K7)</f>
        <v>3</v>
      </c>
      <c r="E7" s="32" t="s">
        <v>134</v>
      </c>
      <c r="F7" s="32" t="s">
        <v>134</v>
      </c>
      <c r="G7" s="32" t="s">
        <v>134</v>
      </c>
      <c r="H7" s="32" t="s">
        <v>134</v>
      </c>
      <c r="I7" s="32" t="s">
        <v>134</v>
      </c>
      <c r="J7" s="32" t="s">
        <v>134</v>
      </c>
      <c r="K7" s="33">
        <v>3</v>
      </c>
      <c r="M7" s="29"/>
    </row>
    <row r="8" spans="1:11" ht="32.25" customHeight="1">
      <c r="A8" s="29" t="s">
        <v>136</v>
      </c>
      <c r="B8" s="8"/>
      <c r="C8" s="30">
        <v>37724</v>
      </c>
      <c r="D8" s="31">
        <f>SUM(E8:K8)</f>
        <v>16</v>
      </c>
      <c r="E8" s="32">
        <v>8</v>
      </c>
      <c r="F8" s="32">
        <v>1</v>
      </c>
      <c r="G8" s="32">
        <v>2</v>
      </c>
      <c r="H8" s="32">
        <v>2</v>
      </c>
      <c r="I8" s="32" t="s">
        <v>134</v>
      </c>
      <c r="J8" s="32">
        <v>1</v>
      </c>
      <c r="K8" s="33">
        <v>2</v>
      </c>
    </row>
    <row r="9" spans="1:11" ht="32.25" customHeight="1">
      <c r="A9" s="29" t="s">
        <v>137</v>
      </c>
      <c r="B9" s="8"/>
      <c r="C9" s="30">
        <v>37738</v>
      </c>
      <c r="D9" s="31">
        <f>SUM(E9:K9)</f>
        <v>43</v>
      </c>
      <c r="E9" s="32">
        <v>22</v>
      </c>
      <c r="F9" s="32">
        <v>1</v>
      </c>
      <c r="G9" s="32">
        <v>4</v>
      </c>
      <c r="H9" s="32">
        <v>6</v>
      </c>
      <c r="I9" s="32" t="s">
        <v>134</v>
      </c>
      <c r="J9" s="32">
        <v>1</v>
      </c>
      <c r="K9" s="33">
        <v>9</v>
      </c>
    </row>
    <row r="10" spans="1:11" ht="32.25" customHeight="1">
      <c r="A10" s="29" t="s">
        <v>138</v>
      </c>
      <c r="B10" s="8"/>
      <c r="C10" s="30">
        <v>37738</v>
      </c>
      <c r="D10" s="31">
        <f>SUM(E10:K10)</f>
        <v>2</v>
      </c>
      <c r="E10" s="32" t="s">
        <v>134</v>
      </c>
      <c r="F10" s="32" t="s">
        <v>134</v>
      </c>
      <c r="G10" s="32" t="s">
        <v>134</v>
      </c>
      <c r="H10" s="32" t="s">
        <v>134</v>
      </c>
      <c r="I10" s="32" t="s">
        <v>134</v>
      </c>
      <c r="J10" s="32" t="s">
        <v>134</v>
      </c>
      <c r="K10" s="33">
        <v>2</v>
      </c>
    </row>
    <row r="11" spans="1:11" s="34" customFormat="1" ht="32.25" customHeight="1">
      <c r="A11" s="29" t="s">
        <v>149</v>
      </c>
      <c r="B11" s="8"/>
      <c r="C11" s="30">
        <v>38179</v>
      </c>
      <c r="D11" s="31">
        <v>3</v>
      </c>
      <c r="E11" s="32">
        <v>1</v>
      </c>
      <c r="F11" s="32" t="s">
        <v>134</v>
      </c>
      <c r="G11" s="32">
        <v>1</v>
      </c>
      <c r="H11" s="32" t="s">
        <v>134</v>
      </c>
      <c r="I11" s="32" t="s">
        <v>134</v>
      </c>
      <c r="J11" s="32">
        <v>1</v>
      </c>
      <c r="K11" s="32" t="s">
        <v>134</v>
      </c>
    </row>
    <row r="12" spans="1:11" s="34" customFormat="1" ht="32.25" customHeight="1">
      <c r="A12" s="29" t="s">
        <v>150</v>
      </c>
      <c r="B12" s="8"/>
      <c r="C12" s="30">
        <v>38606</v>
      </c>
      <c r="D12" s="31">
        <v>3</v>
      </c>
      <c r="E12" s="32">
        <v>1</v>
      </c>
      <c r="F12" s="32" t="s">
        <v>134</v>
      </c>
      <c r="G12" s="32">
        <v>1</v>
      </c>
      <c r="H12" s="32" t="s">
        <v>134</v>
      </c>
      <c r="I12" s="32" t="s">
        <v>134</v>
      </c>
      <c r="J12" s="32">
        <v>1</v>
      </c>
      <c r="K12" s="32" t="s">
        <v>134</v>
      </c>
    </row>
    <row r="13" spans="1:11" s="34" customFormat="1" ht="32.25" customHeight="1">
      <c r="A13" s="29" t="s">
        <v>139</v>
      </c>
      <c r="B13" s="8"/>
      <c r="C13" s="30">
        <v>38662</v>
      </c>
      <c r="D13" s="31">
        <v>2</v>
      </c>
      <c r="E13" s="32" t="s">
        <v>134</v>
      </c>
      <c r="F13" s="32" t="s">
        <v>134</v>
      </c>
      <c r="G13" s="32">
        <v>1</v>
      </c>
      <c r="H13" s="32" t="s">
        <v>134</v>
      </c>
      <c r="I13" s="32" t="s">
        <v>134</v>
      </c>
      <c r="J13" s="32" t="s">
        <v>134</v>
      </c>
      <c r="K13" s="32">
        <v>1</v>
      </c>
    </row>
    <row r="14" spans="1:11" s="34" customFormat="1" ht="32.25" customHeight="1">
      <c r="A14" s="29" t="s">
        <v>140</v>
      </c>
      <c r="B14" s="8"/>
      <c r="C14" s="30">
        <v>38760</v>
      </c>
      <c r="D14" s="31">
        <v>2</v>
      </c>
      <c r="E14" s="32" t="s">
        <v>134</v>
      </c>
      <c r="F14" s="32" t="s">
        <v>134</v>
      </c>
      <c r="G14" s="32" t="s">
        <v>134</v>
      </c>
      <c r="H14" s="32" t="s">
        <v>134</v>
      </c>
      <c r="I14" s="32" t="s">
        <v>134</v>
      </c>
      <c r="J14" s="32" t="s">
        <v>134</v>
      </c>
      <c r="K14" s="32">
        <v>2</v>
      </c>
    </row>
    <row r="15" spans="1:11" s="34" customFormat="1" ht="32.25" customHeight="1">
      <c r="A15" s="29" t="s">
        <v>141</v>
      </c>
      <c r="B15" s="8"/>
      <c r="C15" s="35" t="s">
        <v>151</v>
      </c>
      <c r="D15" s="31">
        <v>7</v>
      </c>
      <c r="E15" s="32" t="s">
        <v>134</v>
      </c>
      <c r="F15" s="32" t="s">
        <v>134</v>
      </c>
      <c r="G15" s="32">
        <v>1</v>
      </c>
      <c r="H15" s="32" t="s">
        <v>134</v>
      </c>
      <c r="I15" s="32" t="s">
        <v>134</v>
      </c>
      <c r="J15" s="32" t="s">
        <v>134</v>
      </c>
      <c r="K15" s="32">
        <v>6</v>
      </c>
    </row>
    <row r="16" spans="1:11" s="34" customFormat="1" ht="32.25" customHeight="1">
      <c r="A16" s="29" t="s">
        <v>142</v>
      </c>
      <c r="B16" s="8"/>
      <c r="C16" s="35" t="s">
        <v>151</v>
      </c>
      <c r="D16" s="31">
        <v>8</v>
      </c>
      <c r="E16" s="32" t="s">
        <v>134</v>
      </c>
      <c r="F16" s="32" t="s">
        <v>134</v>
      </c>
      <c r="G16" s="32">
        <v>1</v>
      </c>
      <c r="H16" s="32" t="s">
        <v>134</v>
      </c>
      <c r="I16" s="32" t="s">
        <v>134</v>
      </c>
      <c r="J16" s="32" t="s">
        <v>134</v>
      </c>
      <c r="K16" s="32">
        <v>7</v>
      </c>
    </row>
    <row r="17" spans="1:11" s="34" customFormat="1" ht="32.25" customHeight="1">
      <c r="A17" s="29" t="s">
        <v>143</v>
      </c>
      <c r="B17" s="8"/>
      <c r="C17" s="35" t="s">
        <v>151</v>
      </c>
      <c r="D17" s="31">
        <v>6</v>
      </c>
      <c r="E17" s="32" t="s">
        <v>134</v>
      </c>
      <c r="F17" s="32" t="s">
        <v>134</v>
      </c>
      <c r="G17" s="32" t="s">
        <v>134</v>
      </c>
      <c r="H17" s="32" t="s">
        <v>134</v>
      </c>
      <c r="I17" s="32" t="s">
        <v>134</v>
      </c>
      <c r="J17" s="32" t="s">
        <v>134</v>
      </c>
      <c r="K17" s="32">
        <v>6</v>
      </c>
    </row>
    <row r="18" spans="1:11" s="34" customFormat="1" ht="32.25" customHeight="1">
      <c r="A18" s="29" t="s">
        <v>144</v>
      </c>
      <c r="B18" s="8"/>
      <c r="C18" s="35" t="s">
        <v>151</v>
      </c>
      <c r="D18" s="31">
        <v>4</v>
      </c>
      <c r="E18" s="32" t="s">
        <v>134</v>
      </c>
      <c r="F18" s="32" t="s">
        <v>134</v>
      </c>
      <c r="G18" s="32" t="s">
        <v>134</v>
      </c>
      <c r="H18" s="32" t="s">
        <v>134</v>
      </c>
      <c r="I18" s="32" t="s">
        <v>134</v>
      </c>
      <c r="J18" s="32" t="s">
        <v>134</v>
      </c>
      <c r="K18" s="32">
        <v>4</v>
      </c>
    </row>
    <row r="19" spans="1:11" s="34" customFormat="1" ht="32.25" customHeight="1">
      <c r="A19" s="29" t="s">
        <v>145</v>
      </c>
      <c r="B19" s="8"/>
      <c r="C19" s="30">
        <v>38802</v>
      </c>
      <c r="D19" s="31">
        <v>4</v>
      </c>
      <c r="E19" s="32" t="s">
        <v>134</v>
      </c>
      <c r="F19" s="32" t="s">
        <v>134</v>
      </c>
      <c r="G19" s="32">
        <v>1</v>
      </c>
      <c r="H19" s="32" t="s">
        <v>134</v>
      </c>
      <c r="I19" s="32" t="s">
        <v>134</v>
      </c>
      <c r="J19" s="32" t="s">
        <v>134</v>
      </c>
      <c r="K19" s="32">
        <v>3</v>
      </c>
    </row>
    <row r="20" spans="1:11" ht="32.25" customHeight="1">
      <c r="A20" s="207" t="s">
        <v>146</v>
      </c>
      <c r="B20" s="8"/>
      <c r="C20" s="26"/>
      <c r="D20" s="27"/>
      <c r="E20" s="28"/>
      <c r="F20" s="28"/>
      <c r="G20" s="28"/>
      <c r="H20" s="28"/>
      <c r="I20" s="28"/>
      <c r="J20" s="28"/>
      <c r="K20" s="28"/>
    </row>
    <row r="21" spans="1:11" ht="32.25" customHeight="1">
      <c r="A21" s="29" t="s">
        <v>152</v>
      </c>
      <c r="B21" s="8"/>
      <c r="C21" s="30">
        <v>37101</v>
      </c>
      <c r="D21" s="36">
        <f aca="true" t="shared" si="0" ref="D21:D26">SUM(E21:K21)</f>
        <v>127817</v>
      </c>
      <c r="E21" s="37">
        <v>76536</v>
      </c>
      <c r="F21" s="32" t="s">
        <v>134</v>
      </c>
      <c r="G21" s="37">
        <v>19442</v>
      </c>
      <c r="H21" s="32" t="s">
        <v>134</v>
      </c>
      <c r="I21" s="37">
        <v>7257</v>
      </c>
      <c r="J21" s="32" t="s">
        <v>134</v>
      </c>
      <c r="K21" s="37">
        <v>24582</v>
      </c>
    </row>
    <row r="22" spans="1:11" ht="18" customHeight="1">
      <c r="A22" s="29" t="s">
        <v>135</v>
      </c>
      <c r="B22" s="8"/>
      <c r="C22" s="38">
        <v>37493</v>
      </c>
      <c r="D22" s="36">
        <f t="shared" si="0"/>
        <v>83502</v>
      </c>
      <c r="E22" s="32" t="s">
        <v>134</v>
      </c>
      <c r="F22" s="32" t="s">
        <v>134</v>
      </c>
      <c r="G22" s="32" t="s">
        <v>134</v>
      </c>
      <c r="H22" s="32" t="s">
        <v>134</v>
      </c>
      <c r="I22" s="32" t="s">
        <v>134</v>
      </c>
      <c r="J22" s="32" t="s">
        <v>134</v>
      </c>
      <c r="K22" s="37">
        <v>83502</v>
      </c>
    </row>
    <row r="23" spans="1:11" ht="18" customHeight="1">
      <c r="A23" s="29" t="s">
        <v>136</v>
      </c>
      <c r="B23" s="8"/>
      <c r="C23" s="30">
        <v>37724</v>
      </c>
      <c r="D23" s="39">
        <f t="shared" si="0"/>
        <v>134496.999</v>
      </c>
      <c r="E23" s="40">
        <v>70806.119</v>
      </c>
      <c r="F23" s="40">
        <v>7458.88</v>
      </c>
      <c r="G23" s="37">
        <v>13491</v>
      </c>
      <c r="H23" s="37">
        <v>19335</v>
      </c>
      <c r="I23" s="32" t="s">
        <v>134</v>
      </c>
      <c r="J23" s="37">
        <v>7603</v>
      </c>
      <c r="K23" s="37">
        <v>15803</v>
      </c>
    </row>
    <row r="24" spans="1:11" ht="18" customHeight="1">
      <c r="A24" s="29" t="s">
        <v>137</v>
      </c>
      <c r="B24" s="8"/>
      <c r="C24" s="30">
        <v>37738</v>
      </c>
      <c r="D24" s="39">
        <f t="shared" si="0"/>
        <v>141523.997</v>
      </c>
      <c r="E24" s="40">
        <v>75971.345</v>
      </c>
      <c r="F24" s="37">
        <v>3280</v>
      </c>
      <c r="G24" s="40">
        <v>10238.217</v>
      </c>
      <c r="H24" s="40">
        <v>17846.957</v>
      </c>
      <c r="I24" s="32" t="s">
        <v>134</v>
      </c>
      <c r="J24" s="37">
        <v>3559</v>
      </c>
      <c r="K24" s="40">
        <v>30628.478</v>
      </c>
    </row>
    <row r="25" spans="1:11" ht="18" customHeight="1">
      <c r="A25" s="29" t="s">
        <v>138</v>
      </c>
      <c r="B25" s="8"/>
      <c r="C25" s="30">
        <v>37738</v>
      </c>
      <c r="D25" s="36">
        <f t="shared" si="0"/>
        <v>137725</v>
      </c>
      <c r="E25" s="32" t="s">
        <v>134</v>
      </c>
      <c r="F25" s="32" t="s">
        <v>134</v>
      </c>
      <c r="G25" s="32" t="s">
        <v>134</v>
      </c>
      <c r="H25" s="32" t="s">
        <v>134</v>
      </c>
      <c r="I25" s="32" t="s">
        <v>134</v>
      </c>
      <c r="J25" s="32" t="s">
        <v>134</v>
      </c>
      <c r="K25" s="41">
        <v>137725</v>
      </c>
    </row>
    <row r="26" spans="1:11" s="34" customFormat="1" ht="32.25" customHeight="1">
      <c r="A26" s="29" t="s">
        <v>152</v>
      </c>
      <c r="B26" s="8"/>
      <c r="C26" s="30">
        <v>38179</v>
      </c>
      <c r="D26" s="36">
        <f t="shared" si="0"/>
        <v>136971</v>
      </c>
      <c r="E26" s="37">
        <v>56748</v>
      </c>
      <c r="F26" s="32" t="s">
        <v>134</v>
      </c>
      <c r="G26" s="37">
        <v>11679</v>
      </c>
      <c r="H26" s="32" t="s">
        <v>134</v>
      </c>
      <c r="I26" s="32" t="s">
        <v>134</v>
      </c>
      <c r="J26" s="41">
        <v>68544</v>
      </c>
      <c r="K26" s="32" t="s">
        <v>134</v>
      </c>
    </row>
    <row r="27" spans="1:12" s="34" customFormat="1" ht="32.25" customHeight="1">
      <c r="A27" s="29" t="s">
        <v>153</v>
      </c>
      <c r="B27" s="8"/>
      <c r="C27" s="30">
        <v>38606</v>
      </c>
      <c r="D27" s="36">
        <v>180736</v>
      </c>
      <c r="E27" s="37">
        <v>90330</v>
      </c>
      <c r="F27" s="32" t="s">
        <v>134</v>
      </c>
      <c r="G27" s="37">
        <v>7789</v>
      </c>
      <c r="H27" s="32" t="s">
        <v>134</v>
      </c>
      <c r="I27" s="32" t="s">
        <v>134</v>
      </c>
      <c r="J27" s="41">
        <v>82617</v>
      </c>
      <c r="K27" s="32" t="s">
        <v>134</v>
      </c>
      <c r="L27" s="2"/>
    </row>
    <row r="28" spans="1:12" s="34" customFormat="1" ht="32.25" customHeight="1">
      <c r="A28" s="29" t="s">
        <v>139</v>
      </c>
      <c r="B28" s="8"/>
      <c r="C28" s="30">
        <v>38662</v>
      </c>
      <c r="D28" s="31">
        <v>2294</v>
      </c>
      <c r="E28" s="33" t="s">
        <v>134</v>
      </c>
      <c r="F28" s="33" t="s">
        <v>134</v>
      </c>
      <c r="G28" s="33">
        <v>1235</v>
      </c>
      <c r="H28" s="33" t="s">
        <v>134</v>
      </c>
      <c r="I28" s="33" t="s">
        <v>134</v>
      </c>
      <c r="J28" s="33" t="s">
        <v>134</v>
      </c>
      <c r="K28" s="33">
        <v>1059</v>
      </c>
      <c r="L28" s="33"/>
    </row>
    <row r="29" spans="1:12" s="34" customFormat="1" ht="32.25" customHeight="1">
      <c r="A29" s="29" t="s">
        <v>140</v>
      </c>
      <c r="B29" s="8"/>
      <c r="C29" s="30">
        <v>38760</v>
      </c>
      <c r="D29" s="31">
        <v>4567</v>
      </c>
      <c r="E29" s="33" t="s">
        <v>134</v>
      </c>
      <c r="F29" s="33" t="s">
        <v>134</v>
      </c>
      <c r="G29" s="33" t="s">
        <v>134</v>
      </c>
      <c r="H29" s="33" t="s">
        <v>134</v>
      </c>
      <c r="I29" s="33" t="s">
        <v>134</v>
      </c>
      <c r="J29" s="33" t="s">
        <v>134</v>
      </c>
      <c r="K29" s="33">
        <v>4567</v>
      </c>
      <c r="L29" s="33"/>
    </row>
    <row r="30" spans="1:12" s="34" customFormat="1" ht="32.25" customHeight="1">
      <c r="A30" s="29" t="s">
        <v>141</v>
      </c>
      <c r="B30" s="8"/>
      <c r="C30" s="35" t="s">
        <v>151</v>
      </c>
      <c r="D30" s="31">
        <v>11526</v>
      </c>
      <c r="E30" s="33" t="s">
        <v>134</v>
      </c>
      <c r="F30" s="33" t="s">
        <v>134</v>
      </c>
      <c r="G30" s="33">
        <v>1837</v>
      </c>
      <c r="H30" s="33" t="s">
        <v>134</v>
      </c>
      <c r="I30" s="33" t="s">
        <v>134</v>
      </c>
      <c r="J30" s="33" t="s">
        <v>134</v>
      </c>
      <c r="K30" s="33">
        <v>9689</v>
      </c>
      <c r="L30" s="33"/>
    </row>
    <row r="31" spans="1:12" s="34" customFormat="1" ht="32.25" customHeight="1">
      <c r="A31" s="29" t="s">
        <v>142</v>
      </c>
      <c r="B31" s="8"/>
      <c r="C31" s="35" t="s">
        <v>151</v>
      </c>
      <c r="D31" s="31">
        <v>10324</v>
      </c>
      <c r="E31" s="33" t="s">
        <v>134</v>
      </c>
      <c r="F31" s="33" t="s">
        <v>134</v>
      </c>
      <c r="G31" s="33">
        <v>943</v>
      </c>
      <c r="H31" s="33" t="s">
        <v>134</v>
      </c>
      <c r="I31" s="33" t="s">
        <v>134</v>
      </c>
      <c r="J31" s="33" t="s">
        <v>134</v>
      </c>
      <c r="K31" s="33">
        <v>9381</v>
      </c>
      <c r="L31" s="33"/>
    </row>
    <row r="32" spans="1:12" s="34" customFormat="1" ht="32.25" customHeight="1">
      <c r="A32" s="29" t="s">
        <v>143</v>
      </c>
      <c r="B32" s="8"/>
      <c r="C32" s="35" t="s">
        <v>151</v>
      </c>
      <c r="D32" s="31">
        <v>4141</v>
      </c>
      <c r="E32" s="33" t="s">
        <v>134</v>
      </c>
      <c r="F32" s="33" t="s">
        <v>134</v>
      </c>
      <c r="G32" s="33">
        <v>624</v>
      </c>
      <c r="H32" s="33" t="s">
        <v>134</v>
      </c>
      <c r="I32" s="33" t="s">
        <v>134</v>
      </c>
      <c r="J32" s="33" t="s">
        <v>134</v>
      </c>
      <c r="K32" s="33">
        <v>3517</v>
      </c>
      <c r="L32" s="33"/>
    </row>
    <row r="33" spans="1:12" s="34" customFormat="1" ht="32.25" customHeight="1">
      <c r="A33" s="29" t="s">
        <v>144</v>
      </c>
      <c r="B33" s="8"/>
      <c r="C33" s="35" t="s">
        <v>151</v>
      </c>
      <c r="D33" s="31">
        <v>8438</v>
      </c>
      <c r="E33" s="33" t="s">
        <v>134</v>
      </c>
      <c r="F33" s="33" t="s">
        <v>134</v>
      </c>
      <c r="G33" s="33" t="s">
        <v>134</v>
      </c>
      <c r="H33" s="33" t="s">
        <v>134</v>
      </c>
      <c r="I33" s="33" t="s">
        <v>134</v>
      </c>
      <c r="J33" s="33" t="s">
        <v>134</v>
      </c>
      <c r="K33" s="33">
        <v>8438</v>
      </c>
      <c r="L33" s="33"/>
    </row>
    <row r="34" spans="1:12" s="34" customFormat="1" ht="32.25" customHeight="1" thickBot="1">
      <c r="A34" s="42" t="s">
        <v>145</v>
      </c>
      <c r="B34" s="15"/>
      <c r="C34" s="43">
        <v>38802</v>
      </c>
      <c r="D34" s="44">
        <v>3782</v>
      </c>
      <c r="E34" s="45" t="s">
        <v>134</v>
      </c>
      <c r="F34" s="45" t="s">
        <v>134</v>
      </c>
      <c r="G34" s="45">
        <v>489</v>
      </c>
      <c r="H34" s="45" t="s">
        <v>134</v>
      </c>
      <c r="I34" s="45" t="s">
        <v>134</v>
      </c>
      <c r="J34" s="45" t="s">
        <v>134</v>
      </c>
      <c r="K34" s="45">
        <v>3293</v>
      </c>
      <c r="L34" s="33"/>
    </row>
    <row r="35" spans="1:11" ht="19.5" customHeight="1">
      <c r="A35" s="46" t="s">
        <v>104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20.25" customHeight="1">
      <c r="A36" s="49" t="s">
        <v>154</v>
      </c>
      <c r="B36" s="23"/>
      <c r="C36" s="23"/>
      <c r="D36" s="23"/>
      <c r="E36" s="23"/>
      <c r="F36" s="23"/>
      <c r="G36" s="23"/>
      <c r="H36" s="23"/>
      <c r="I36" s="23"/>
      <c r="J36" s="23"/>
      <c r="K36" s="17"/>
    </row>
    <row r="37" spans="1:11" ht="29.25" customHeight="1">
      <c r="A37" s="251" t="s">
        <v>148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1:11" ht="18.75" customHeight="1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 s="23" customFormat="1" ht="20.25" customHeight="1">
      <c r="A39" s="231"/>
      <c r="B39" s="232"/>
      <c r="C39" s="22" t="s">
        <v>122</v>
      </c>
      <c r="D39" s="253" t="s">
        <v>123</v>
      </c>
      <c r="E39" s="22" t="s">
        <v>124</v>
      </c>
      <c r="F39" s="22" t="s">
        <v>125</v>
      </c>
      <c r="G39" s="22" t="s">
        <v>126</v>
      </c>
      <c r="H39" s="253" t="s">
        <v>127</v>
      </c>
      <c r="I39" s="253" t="s">
        <v>128</v>
      </c>
      <c r="J39" s="253" t="s">
        <v>129</v>
      </c>
      <c r="K39" s="229" t="s">
        <v>130</v>
      </c>
      <c r="M39" s="24"/>
    </row>
    <row r="40" spans="1:13" s="23" customFormat="1" ht="20.25" customHeight="1">
      <c r="A40" s="222"/>
      <c r="B40" s="223"/>
      <c r="C40" s="25" t="s">
        <v>131</v>
      </c>
      <c r="D40" s="254"/>
      <c r="E40" s="25" t="s">
        <v>129</v>
      </c>
      <c r="F40" s="25" t="s">
        <v>129</v>
      </c>
      <c r="G40" s="25" t="s">
        <v>132</v>
      </c>
      <c r="H40" s="254"/>
      <c r="I40" s="254"/>
      <c r="J40" s="254"/>
      <c r="K40" s="230"/>
      <c r="M40" s="24"/>
    </row>
    <row r="41" spans="1:11" ht="32.25" customHeight="1">
      <c r="A41" s="207" t="s">
        <v>147</v>
      </c>
      <c r="B41" s="8"/>
      <c r="C41" s="26"/>
      <c r="D41" s="27"/>
      <c r="E41" s="28"/>
      <c r="F41" s="28"/>
      <c r="G41" s="28"/>
      <c r="H41" s="28"/>
      <c r="I41" s="28"/>
      <c r="J41" s="28"/>
      <c r="K41" s="28"/>
    </row>
    <row r="42" spans="1:13" ht="32.25" customHeight="1">
      <c r="A42" s="29" t="s">
        <v>152</v>
      </c>
      <c r="B42" s="8"/>
      <c r="C42" s="30">
        <v>37101</v>
      </c>
      <c r="D42" s="50">
        <f aca="true" t="shared" si="1" ref="D42:D48">SUM(E42:K42)</f>
        <v>1</v>
      </c>
      <c r="E42" s="32">
        <v>1</v>
      </c>
      <c r="F42" s="32" t="s">
        <v>134</v>
      </c>
      <c r="G42" s="32" t="s">
        <v>134</v>
      </c>
      <c r="H42" s="32" t="s">
        <v>134</v>
      </c>
      <c r="I42" s="32" t="s">
        <v>134</v>
      </c>
      <c r="J42" s="32" t="s">
        <v>134</v>
      </c>
      <c r="K42" s="32" t="s">
        <v>134</v>
      </c>
      <c r="M42" s="29"/>
    </row>
    <row r="43" spans="1:11" ht="32.25" customHeight="1">
      <c r="A43" s="29" t="s">
        <v>135</v>
      </c>
      <c r="B43" s="8"/>
      <c r="C43" s="30">
        <v>37493</v>
      </c>
      <c r="D43" s="50">
        <f t="shared" si="1"/>
        <v>1</v>
      </c>
      <c r="E43" s="32" t="s">
        <v>134</v>
      </c>
      <c r="F43" s="32" t="s">
        <v>134</v>
      </c>
      <c r="G43" s="32" t="s">
        <v>134</v>
      </c>
      <c r="H43" s="32" t="s">
        <v>134</v>
      </c>
      <c r="I43" s="32" t="s">
        <v>134</v>
      </c>
      <c r="J43" s="32" t="s">
        <v>134</v>
      </c>
      <c r="K43" s="32">
        <v>1</v>
      </c>
    </row>
    <row r="44" spans="1:11" ht="32.25" customHeight="1">
      <c r="A44" s="29" t="s">
        <v>136</v>
      </c>
      <c r="B44" s="8"/>
      <c r="C44" s="30">
        <v>37724</v>
      </c>
      <c r="D44" s="50">
        <f t="shared" si="1"/>
        <v>14</v>
      </c>
      <c r="E44" s="32">
        <v>7</v>
      </c>
      <c r="F44" s="32">
        <v>1</v>
      </c>
      <c r="G44" s="32">
        <v>1</v>
      </c>
      <c r="H44" s="32">
        <v>2</v>
      </c>
      <c r="I44" s="32" t="s">
        <v>134</v>
      </c>
      <c r="J44" s="32">
        <v>1</v>
      </c>
      <c r="K44" s="32">
        <v>2</v>
      </c>
    </row>
    <row r="45" spans="1:11" ht="32.25" customHeight="1">
      <c r="A45" s="29" t="s">
        <v>137</v>
      </c>
      <c r="B45" s="8"/>
      <c r="C45" s="30">
        <v>37738</v>
      </c>
      <c r="D45" s="50">
        <f t="shared" si="1"/>
        <v>40</v>
      </c>
      <c r="E45" s="32">
        <v>21</v>
      </c>
      <c r="F45" s="32">
        <v>1</v>
      </c>
      <c r="G45" s="32">
        <v>2</v>
      </c>
      <c r="H45" s="32">
        <v>6</v>
      </c>
      <c r="I45" s="32" t="s">
        <v>134</v>
      </c>
      <c r="J45" s="32">
        <v>1</v>
      </c>
      <c r="K45" s="32">
        <v>9</v>
      </c>
    </row>
    <row r="46" spans="1:11" ht="32.25" customHeight="1">
      <c r="A46" s="29" t="s">
        <v>138</v>
      </c>
      <c r="B46" s="8"/>
      <c r="C46" s="30">
        <v>37738</v>
      </c>
      <c r="D46" s="50">
        <f t="shared" si="1"/>
        <v>1</v>
      </c>
      <c r="E46" s="32" t="s">
        <v>134</v>
      </c>
      <c r="F46" s="32" t="s">
        <v>134</v>
      </c>
      <c r="G46" s="32" t="s">
        <v>134</v>
      </c>
      <c r="H46" s="32" t="s">
        <v>134</v>
      </c>
      <c r="I46" s="32" t="s">
        <v>134</v>
      </c>
      <c r="J46" s="32" t="s">
        <v>134</v>
      </c>
      <c r="K46" s="32">
        <v>1</v>
      </c>
    </row>
    <row r="47" spans="1:13" s="34" customFormat="1" ht="32.25" customHeight="1">
      <c r="A47" s="29" t="s">
        <v>152</v>
      </c>
      <c r="B47" s="8"/>
      <c r="C47" s="30">
        <v>38179</v>
      </c>
      <c r="D47" s="50">
        <f t="shared" si="1"/>
        <v>1</v>
      </c>
      <c r="E47" s="32">
        <v>1</v>
      </c>
      <c r="F47" s="32" t="s">
        <v>134</v>
      </c>
      <c r="G47" s="32" t="s">
        <v>134</v>
      </c>
      <c r="H47" s="32" t="s">
        <v>134</v>
      </c>
      <c r="I47" s="32" t="s">
        <v>134</v>
      </c>
      <c r="J47" s="32" t="s">
        <v>134</v>
      </c>
      <c r="K47" s="32" t="s">
        <v>134</v>
      </c>
      <c r="L47" s="2"/>
      <c r="M47" s="51"/>
    </row>
    <row r="48" spans="1:12" s="34" customFormat="1" ht="32.25" customHeight="1">
      <c r="A48" s="29" t="s">
        <v>153</v>
      </c>
      <c r="B48" s="8"/>
      <c r="C48" s="30">
        <v>38606</v>
      </c>
      <c r="D48" s="50">
        <f t="shared" si="1"/>
        <v>1</v>
      </c>
      <c r="E48" s="32">
        <v>1</v>
      </c>
      <c r="F48" s="32" t="s">
        <v>134</v>
      </c>
      <c r="G48" s="32" t="s">
        <v>134</v>
      </c>
      <c r="H48" s="32" t="s">
        <v>134</v>
      </c>
      <c r="I48" s="32" t="s">
        <v>134</v>
      </c>
      <c r="J48" s="32" t="s">
        <v>134</v>
      </c>
      <c r="K48" s="32" t="s">
        <v>155</v>
      </c>
      <c r="L48" s="2"/>
    </row>
    <row r="49" spans="1:11" s="34" customFormat="1" ht="32.25" customHeight="1">
      <c r="A49" s="29" t="s">
        <v>139</v>
      </c>
      <c r="B49" s="8"/>
      <c r="C49" s="30">
        <v>38662</v>
      </c>
      <c r="D49" s="31">
        <v>1</v>
      </c>
      <c r="E49" s="32" t="s">
        <v>134</v>
      </c>
      <c r="F49" s="32" t="s">
        <v>134</v>
      </c>
      <c r="G49" s="32">
        <v>1</v>
      </c>
      <c r="H49" s="32" t="s">
        <v>134</v>
      </c>
      <c r="I49" s="32" t="s">
        <v>134</v>
      </c>
      <c r="J49" s="32" t="s">
        <v>134</v>
      </c>
      <c r="K49" s="32" t="s">
        <v>134</v>
      </c>
    </row>
    <row r="50" spans="1:11" s="34" customFormat="1" ht="32.25" customHeight="1">
      <c r="A50" s="29" t="s">
        <v>140</v>
      </c>
      <c r="B50" s="8"/>
      <c r="C50" s="30">
        <v>38760</v>
      </c>
      <c r="D50" s="31">
        <v>1</v>
      </c>
      <c r="E50" s="32" t="s">
        <v>134</v>
      </c>
      <c r="F50" s="32" t="s">
        <v>134</v>
      </c>
      <c r="G50" s="32" t="s">
        <v>134</v>
      </c>
      <c r="H50" s="32" t="s">
        <v>134</v>
      </c>
      <c r="I50" s="32" t="s">
        <v>134</v>
      </c>
      <c r="J50" s="32" t="s">
        <v>134</v>
      </c>
      <c r="K50" s="32">
        <v>1</v>
      </c>
    </row>
    <row r="51" spans="1:11" s="34" customFormat="1" ht="32.25" customHeight="1">
      <c r="A51" s="29" t="s">
        <v>141</v>
      </c>
      <c r="B51" s="8"/>
      <c r="C51" s="35" t="s">
        <v>151</v>
      </c>
      <c r="D51" s="31">
        <v>3</v>
      </c>
      <c r="E51" s="32" t="s">
        <v>134</v>
      </c>
      <c r="F51" s="32" t="s">
        <v>134</v>
      </c>
      <c r="G51" s="32">
        <v>1</v>
      </c>
      <c r="H51" s="32" t="s">
        <v>134</v>
      </c>
      <c r="I51" s="32" t="s">
        <v>134</v>
      </c>
      <c r="J51" s="32" t="s">
        <v>134</v>
      </c>
      <c r="K51" s="32">
        <v>2</v>
      </c>
    </row>
    <row r="52" spans="1:11" s="34" customFormat="1" ht="32.25" customHeight="1">
      <c r="A52" s="29" t="s">
        <v>142</v>
      </c>
      <c r="B52" s="8"/>
      <c r="C52" s="35" t="s">
        <v>151</v>
      </c>
      <c r="D52" s="31">
        <v>3</v>
      </c>
      <c r="E52" s="32" t="s">
        <v>134</v>
      </c>
      <c r="F52" s="32" t="s">
        <v>134</v>
      </c>
      <c r="G52" s="32" t="s">
        <v>134</v>
      </c>
      <c r="H52" s="32" t="s">
        <v>134</v>
      </c>
      <c r="I52" s="32" t="s">
        <v>134</v>
      </c>
      <c r="J52" s="32" t="s">
        <v>134</v>
      </c>
      <c r="K52" s="32">
        <v>3</v>
      </c>
    </row>
    <row r="53" spans="1:11" s="34" customFormat="1" ht="32.25" customHeight="1">
      <c r="A53" s="29" t="s">
        <v>143</v>
      </c>
      <c r="B53" s="8"/>
      <c r="C53" s="35" t="s">
        <v>151</v>
      </c>
      <c r="D53" s="32" t="s">
        <v>134</v>
      </c>
      <c r="E53" s="32" t="s">
        <v>134</v>
      </c>
      <c r="F53" s="32" t="s">
        <v>134</v>
      </c>
      <c r="G53" s="32" t="s">
        <v>134</v>
      </c>
      <c r="H53" s="32" t="s">
        <v>134</v>
      </c>
      <c r="I53" s="32" t="s">
        <v>134</v>
      </c>
      <c r="J53" s="32" t="s">
        <v>134</v>
      </c>
      <c r="K53" s="32" t="s">
        <v>134</v>
      </c>
    </row>
    <row r="54" spans="1:11" s="34" customFormat="1" ht="32.25" customHeight="1">
      <c r="A54" s="29" t="s">
        <v>144</v>
      </c>
      <c r="B54" s="8"/>
      <c r="C54" s="35" t="s">
        <v>151</v>
      </c>
      <c r="D54" s="31">
        <v>2</v>
      </c>
      <c r="E54" s="32" t="s">
        <v>134</v>
      </c>
      <c r="F54" s="32" t="s">
        <v>134</v>
      </c>
      <c r="G54" s="32" t="s">
        <v>134</v>
      </c>
      <c r="H54" s="32" t="s">
        <v>134</v>
      </c>
      <c r="I54" s="32" t="s">
        <v>134</v>
      </c>
      <c r="J54" s="32" t="s">
        <v>134</v>
      </c>
      <c r="K54" s="32">
        <v>2</v>
      </c>
    </row>
    <row r="55" spans="1:11" s="34" customFormat="1" ht="32.25" customHeight="1">
      <c r="A55" s="29" t="s">
        <v>145</v>
      </c>
      <c r="B55" s="8"/>
      <c r="C55" s="30">
        <v>38802</v>
      </c>
      <c r="D55" s="31">
        <v>1</v>
      </c>
      <c r="E55" s="32" t="s">
        <v>134</v>
      </c>
      <c r="F55" s="32" t="s">
        <v>134</v>
      </c>
      <c r="G55" s="32" t="s">
        <v>134</v>
      </c>
      <c r="H55" s="32" t="s">
        <v>134</v>
      </c>
      <c r="I55" s="32" t="s">
        <v>134</v>
      </c>
      <c r="J55" s="32" t="s">
        <v>134</v>
      </c>
      <c r="K55" s="32">
        <v>1</v>
      </c>
    </row>
    <row r="56" spans="1:11" ht="13.5" customHeight="1" thickBot="1">
      <c r="A56" s="18"/>
      <c r="B56" s="15"/>
      <c r="C56" s="52"/>
      <c r="D56" s="53"/>
      <c r="E56" s="18"/>
      <c r="F56" s="18"/>
      <c r="G56" s="18"/>
      <c r="H56" s="18"/>
      <c r="I56" s="18"/>
      <c r="J56" s="18"/>
      <c r="K56" s="18"/>
    </row>
    <row r="57" spans="1:11" ht="19.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0" ht="20.25" customHeight="1">
      <c r="A58" s="49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4.25">
      <c r="A59" s="19"/>
      <c r="B59" s="23"/>
      <c r="C59" s="23"/>
      <c r="D59" s="23"/>
      <c r="E59" s="23"/>
      <c r="F59" s="23"/>
      <c r="G59" s="23"/>
      <c r="H59" s="23"/>
      <c r="I59" s="23"/>
      <c r="J59" s="23"/>
    </row>
    <row r="60" ht="13.5">
      <c r="A60" s="17"/>
    </row>
    <row r="61" spans="1:12" ht="17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spans="1:5" ht="13.5">
      <c r="A75" s="17"/>
      <c r="E75" s="2" t="s">
        <v>156</v>
      </c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</sheetData>
  <mergeCells count="14">
    <mergeCell ref="A1:K1"/>
    <mergeCell ref="K3:K4"/>
    <mergeCell ref="D3:D4"/>
    <mergeCell ref="A3:B4"/>
    <mergeCell ref="H3:H4"/>
    <mergeCell ref="J3:J4"/>
    <mergeCell ref="I3:I4"/>
    <mergeCell ref="J39:J40"/>
    <mergeCell ref="K39:K40"/>
    <mergeCell ref="A37:K37"/>
    <mergeCell ref="A39:B40"/>
    <mergeCell ref="D39:D40"/>
    <mergeCell ref="H39:H40"/>
    <mergeCell ref="I39:I40"/>
  </mergeCells>
  <printOptions/>
  <pageMargins left="0.23" right="0.26" top="0.7086614173228347" bottom="0.3937007874015748" header="0.7086614173228347" footer="0.5118110236220472"/>
  <pageSetup fitToHeight="2" horizontalDpi="400" verticalDpi="4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X21"/>
  <sheetViews>
    <sheetView showGridLines="0" showZeros="0" zoomScaleSheetLayoutView="100" workbookViewId="0" topLeftCell="A1">
      <selection activeCell="X15" sqref="X15"/>
    </sheetView>
  </sheetViews>
  <sheetFormatPr defaultColWidth="8.796875" defaultRowHeight="14.25"/>
  <cols>
    <col min="1" max="1" width="13.3984375" style="2" customWidth="1"/>
    <col min="2" max="2" width="4.59765625" style="2" customWidth="1"/>
    <col min="3" max="23" width="3.3984375" style="2" customWidth="1"/>
    <col min="24" max="16384" width="11.3984375" style="2" customWidth="1"/>
  </cols>
  <sheetData>
    <row r="1" spans="1:23" ht="23.25" customHeight="1">
      <c r="A1" s="251" t="s">
        <v>189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ht="17.25">
      <c r="A2" s="49"/>
    </row>
    <row r="3" spans="1:23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4" t="s">
        <v>157</v>
      </c>
    </row>
    <row r="4" spans="1:23" ht="12.75" customHeight="1">
      <c r="A4" s="55" t="s">
        <v>158</v>
      </c>
      <c r="B4" s="226" t="s">
        <v>159</v>
      </c>
      <c r="C4" s="226" t="s">
        <v>160</v>
      </c>
      <c r="D4" s="226" t="s">
        <v>161</v>
      </c>
      <c r="E4" s="226" t="s">
        <v>162</v>
      </c>
      <c r="F4" s="226" t="s">
        <v>162</v>
      </c>
      <c r="G4" s="226" t="s">
        <v>190</v>
      </c>
      <c r="H4" s="226" t="s">
        <v>163</v>
      </c>
      <c r="I4" s="226" t="s">
        <v>164</v>
      </c>
      <c r="J4" s="226" t="s">
        <v>165</v>
      </c>
      <c r="K4" s="226" t="s">
        <v>166</v>
      </c>
      <c r="L4" s="226" t="s">
        <v>167</v>
      </c>
      <c r="M4" s="226" t="s">
        <v>168</v>
      </c>
      <c r="N4" s="226" t="s">
        <v>169</v>
      </c>
      <c r="O4" s="226" t="s">
        <v>170</v>
      </c>
      <c r="P4" s="226" t="s">
        <v>171</v>
      </c>
      <c r="Q4" s="226" t="s">
        <v>172</v>
      </c>
      <c r="R4" s="226" t="s">
        <v>173</v>
      </c>
      <c r="S4" s="259" t="s">
        <v>174</v>
      </c>
      <c r="T4" s="226" t="s">
        <v>175</v>
      </c>
      <c r="U4" s="226" t="s">
        <v>176</v>
      </c>
      <c r="V4" s="226" t="s">
        <v>177</v>
      </c>
      <c r="W4" s="256" t="s">
        <v>178</v>
      </c>
    </row>
    <row r="5" spans="1:23" ht="20.25" customHeight="1">
      <c r="A5" s="225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57"/>
    </row>
    <row r="6" spans="1:23" ht="51" customHeight="1">
      <c r="A6" s="225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57"/>
    </row>
    <row r="7" spans="1:24" ht="42.75" customHeight="1">
      <c r="A7" s="225"/>
      <c r="B7" s="227"/>
      <c r="C7" s="227"/>
      <c r="D7" s="227"/>
      <c r="E7" s="221" t="s">
        <v>179</v>
      </c>
      <c r="F7" s="221" t="s">
        <v>180</v>
      </c>
      <c r="G7" s="221" t="s">
        <v>191</v>
      </c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57"/>
      <c r="X7" s="17"/>
    </row>
    <row r="8" spans="1:24" ht="12.75" customHeight="1">
      <c r="A8" s="56" t="s">
        <v>181</v>
      </c>
      <c r="B8" s="228"/>
      <c r="C8" s="228"/>
      <c r="D8" s="228"/>
      <c r="E8" s="255"/>
      <c r="F8" s="255"/>
      <c r="G8" s="255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58"/>
      <c r="X8" s="17"/>
    </row>
    <row r="9" spans="1:24" ht="18" customHeight="1">
      <c r="A9" s="5" t="s">
        <v>192</v>
      </c>
      <c r="B9" s="57">
        <f aca="true" t="shared" si="0" ref="B9:B19">SUM(C9:W9)</f>
        <v>84</v>
      </c>
      <c r="C9" s="58">
        <v>6</v>
      </c>
      <c r="D9" s="58">
        <v>14</v>
      </c>
      <c r="E9" s="58">
        <v>1</v>
      </c>
      <c r="F9" s="58">
        <v>1</v>
      </c>
      <c r="G9" s="58">
        <v>1</v>
      </c>
      <c r="H9" s="58">
        <v>2</v>
      </c>
      <c r="I9" s="58">
        <v>2</v>
      </c>
      <c r="J9" s="58">
        <v>1</v>
      </c>
      <c r="K9" s="58">
        <v>6</v>
      </c>
      <c r="L9" s="58">
        <v>6</v>
      </c>
      <c r="M9" s="58">
        <v>1</v>
      </c>
      <c r="N9" s="58">
        <v>8</v>
      </c>
      <c r="O9" s="58">
        <v>12</v>
      </c>
      <c r="P9" s="58">
        <v>2</v>
      </c>
      <c r="Q9" s="58">
        <v>1</v>
      </c>
      <c r="R9" s="59" t="s">
        <v>193</v>
      </c>
      <c r="S9" s="58">
        <v>1</v>
      </c>
      <c r="T9" s="58">
        <v>1</v>
      </c>
      <c r="U9" s="58">
        <v>1</v>
      </c>
      <c r="V9" s="58">
        <v>1</v>
      </c>
      <c r="W9" s="58">
        <v>16</v>
      </c>
      <c r="X9" s="28"/>
    </row>
    <row r="10" spans="1:24" ht="18" customHeight="1">
      <c r="A10" s="60" t="s">
        <v>194</v>
      </c>
      <c r="B10" s="57">
        <f t="shared" si="0"/>
        <v>83</v>
      </c>
      <c r="C10" s="61">
        <v>6</v>
      </c>
      <c r="D10" s="61">
        <v>14</v>
      </c>
      <c r="E10" s="61">
        <v>1</v>
      </c>
      <c r="F10" s="61">
        <v>1</v>
      </c>
      <c r="G10" s="61">
        <v>1</v>
      </c>
      <c r="H10" s="61">
        <v>2</v>
      </c>
      <c r="I10" s="61">
        <v>2</v>
      </c>
      <c r="J10" s="61">
        <v>1</v>
      </c>
      <c r="K10" s="61">
        <v>6</v>
      </c>
      <c r="L10" s="61">
        <v>5</v>
      </c>
      <c r="M10" s="61">
        <v>1</v>
      </c>
      <c r="N10" s="61">
        <v>8</v>
      </c>
      <c r="O10" s="61">
        <v>11</v>
      </c>
      <c r="P10" s="61">
        <v>2</v>
      </c>
      <c r="Q10" s="61">
        <v>1</v>
      </c>
      <c r="R10" s="61">
        <v>1</v>
      </c>
      <c r="S10" s="61">
        <v>1</v>
      </c>
      <c r="T10" s="61">
        <v>1</v>
      </c>
      <c r="U10" s="61">
        <v>1</v>
      </c>
      <c r="V10" s="61">
        <v>1</v>
      </c>
      <c r="W10" s="61">
        <v>16</v>
      </c>
      <c r="X10" s="32"/>
    </row>
    <row r="11" spans="1:24" ht="18" customHeight="1">
      <c r="A11" s="60" t="s">
        <v>195</v>
      </c>
      <c r="B11" s="57">
        <f t="shared" si="0"/>
        <v>81</v>
      </c>
      <c r="C11" s="61">
        <v>7</v>
      </c>
      <c r="D11" s="61">
        <v>12</v>
      </c>
      <c r="E11" s="61">
        <v>1</v>
      </c>
      <c r="F11" s="61">
        <v>1</v>
      </c>
      <c r="G11" s="59" t="s">
        <v>193</v>
      </c>
      <c r="H11" s="61">
        <v>2</v>
      </c>
      <c r="I11" s="61">
        <v>2</v>
      </c>
      <c r="J11" s="61">
        <v>1</v>
      </c>
      <c r="K11" s="61">
        <v>6</v>
      </c>
      <c r="L11" s="61">
        <v>5</v>
      </c>
      <c r="M11" s="61">
        <v>1</v>
      </c>
      <c r="N11" s="61">
        <v>8</v>
      </c>
      <c r="O11" s="61">
        <v>11</v>
      </c>
      <c r="P11" s="61">
        <v>1</v>
      </c>
      <c r="Q11" s="61">
        <v>1</v>
      </c>
      <c r="R11" s="61">
        <v>1</v>
      </c>
      <c r="S11" s="61">
        <v>1</v>
      </c>
      <c r="T11" s="61">
        <v>1</v>
      </c>
      <c r="U11" s="61">
        <v>1</v>
      </c>
      <c r="V11" s="61">
        <v>1</v>
      </c>
      <c r="W11" s="61">
        <v>17</v>
      </c>
      <c r="X11" s="32"/>
    </row>
    <row r="12" spans="1:24" ht="18" customHeight="1">
      <c r="A12" s="60" t="s">
        <v>196</v>
      </c>
      <c r="B12" s="57">
        <f t="shared" si="0"/>
        <v>82</v>
      </c>
      <c r="C12" s="62">
        <v>7</v>
      </c>
      <c r="D12" s="62">
        <v>13</v>
      </c>
      <c r="E12" s="62">
        <v>1</v>
      </c>
      <c r="F12" s="62">
        <v>1</v>
      </c>
      <c r="G12" s="63" t="s">
        <v>134</v>
      </c>
      <c r="H12" s="62">
        <v>2</v>
      </c>
      <c r="I12" s="62">
        <v>2</v>
      </c>
      <c r="J12" s="62">
        <v>1</v>
      </c>
      <c r="K12" s="62">
        <v>6</v>
      </c>
      <c r="L12" s="62">
        <v>5</v>
      </c>
      <c r="M12" s="62">
        <v>1</v>
      </c>
      <c r="N12" s="62">
        <v>8</v>
      </c>
      <c r="O12" s="62">
        <v>11</v>
      </c>
      <c r="P12" s="62">
        <v>1</v>
      </c>
      <c r="Q12" s="62">
        <v>1</v>
      </c>
      <c r="R12" s="62">
        <v>1</v>
      </c>
      <c r="S12" s="62">
        <v>1</v>
      </c>
      <c r="T12" s="62">
        <v>1</v>
      </c>
      <c r="U12" s="62">
        <v>1</v>
      </c>
      <c r="V12" s="62">
        <v>1</v>
      </c>
      <c r="W12" s="62">
        <v>17</v>
      </c>
      <c r="X12" s="32"/>
    </row>
    <row r="13" spans="1:24" ht="18" customHeight="1">
      <c r="A13" s="64" t="s">
        <v>197</v>
      </c>
      <c r="B13" s="57">
        <f t="shared" si="0"/>
        <v>86</v>
      </c>
      <c r="C13" s="65">
        <v>7</v>
      </c>
      <c r="D13" s="65">
        <v>13</v>
      </c>
      <c r="E13" s="65">
        <v>1</v>
      </c>
      <c r="F13" s="65">
        <v>1</v>
      </c>
      <c r="G13" s="66">
        <v>1</v>
      </c>
      <c r="H13" s="65">
        <v>2</v>
      </c>
      <c r="I13" s="65">
        <v>2</v>
      </c>
      <c r="J13" s="65">
        <v>1</v>
      </c>
      <c r="K13" s="65">
        <v>6</v>
      </c>
      <c r="L13" s="65">
        <v>5</v>
      </c>
      <c r="M13" s="65">
        <v>1</v>
      </c>
      <c r="N13" s="65">
        <v>8</v>
      </c>
      <c r="O13" s="65">
        <v>13</v>
      </c>
      <c r="P13" s="65">
        <v>1</v>
      </c>
      <c r="Q13" s="65">
        <v>1</v>
      </c>
      <c r="R13" s="65">
        <v>1</v>
      </c>
      <c r="S13" s="65">
        <v>1</v>
      </c>
      <c r="T13" s="65">
        <v>1</v>
      </c>
      <c r="U13" s="65">
        <v>1</v>
      </c>
      <c r="V13" s="65">
        <v>2</v>
      </c>
      <c r="W13" s="65">
        <v>17</v>
      </c>
      <c r="X13" s="209"/>
    </row>
    <row r="14" spans="1:24" ht="6" customHeight="1">
      <c r="A14" s="67"/>
      <c r="B14" s="57">
        <f t="shared" si="0"/>
        <v>0</v>
      </c>
      <c r="C14" s="59"/>
      <c r="D14" s="59"/>
      <c r="E14" s="59"/>
      <c r="F14" s="59"/>
      <c r="G14" s="59"/>
      <c r="H14" s="59"/>
      <c r="I14" s="59"/>
      <c r="J14" s="61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7"/>
    </row>
    <row r="15" spans="1:24" ht="15.75" customHeight="1">
      <c r="A15" s="67" t="s">
        <v>182</v>
      </c>
      <c r="B15" s="57">
        <f t="shared" si="0"/>
        <v>11</v>
      </c>
      <c r="C15" s="59"/>
      <c r="D15" s="59"/>
      <c r="E15" s="59"/>
      <c r="F15" s="59"/>
      <c r="G15" s="59"/>
      <c r="H15" s="59"/>
      <c r="I15" s="59"/>
      <c r="J15" s="59">
        <v>1</v>
      </c>
      <c r="K15" s="59">
        <v>2</v>
      </c>
      <c r="L15" s="59"/>
      <c r="M15" s="59">
        <v>1</v>
      </c>
      <c r="N15" s="59">
        <v>2</v>
      </c>
      <c r="O15" s="59"/>
      <c r="P15" s="59"/>
      <c r="Q15" s="59">
        <v>1</v>
      </c>
      <c r="R15" s="59"/>
      <c r="S15" s="59"/>
      <c r="T15" s="59">
        <v>1</v>
      </c>
      <c r="U15" s="59">
        <v>1</v>
      </c>
      <c r="V15" s="59">
        <v>1</v>
      </c>
      <c r="W15" s="59">
        <v>1</v>
      </c>
      <c r="X15" s="209"/>
    </row>
    <row r="16" spans="1:24" ht="15.75" customHeight="1">
      <c r="A16" s="67" t="s">
        <v>183</v>
      </c>
      <c r="B16" s="57">
        <f t="shared" si="0"/>
        <v>23</v>
      </c>
      <c r="C16" s="59">
        <v>2</v>
      </c>
      <c r="D16" s="59">
        <v>2</v>
      </c>
      <c r="E16" s="59">
        <v>1</v>
      </c>
      <c r="F16" s="59">
        <v>1</v>
      </c>
      <c r="G16" s="59"/>
      <c r="H16" s="59">
        <v>2</v>
      </c>
      <c r="I16" s="59">
        <v>1</v>
      </c>
      <c r="J16" s="59"/>
      <c r="K16" s="59">
        <v>1</v>
      </c>
      <c r="L16" s="59">
        <v>1</v>
      </c>
      <c r="M16" s="59"/>
      <c r="N16" s="59">
        <v>2</v>
      </c>
      <c r="O16" s="59">
        <v>3</v>
      </c>
      <c r="P16" s="59">
        <v>1</v>
      </c>
      <c r="Q16" s="59"/>
      <c r="R16" s="59">
        <v>1</v>
      </c>
      <c r="S16" s="59">
        <v>1</v>
      </c>
      <c r="T16" s="59"/>
      <c r="U16" s="59"/>
      <c r="V16" s="59">
        <v>1</v>
      </c>
      <c r="W16" s="59">
        <v>3</v>
      </c>
      <c r="X16" s="209"/>
    </row>
    <row r="17" spans="1:24" ht="15.75" customHeight="1">
      <c r="A17" s="67" t="s">
        <v>184</v>
      </c>
      <c r="B17" s="57">
        <f t="shared" si="0"/>
        <v>16</v>
      </c>
      <c r="C17" s="59">
        <v>3</v>
      </c>
      <c r="D17" s="59">
        <v>2</v>
      </c>
      <c r="E17" s="59"/>
      <c r="F17" s="59"/>
      <c r="G17" s="59">
        <v>1</v>
      </c>
      <c r="H17" s="59"/>
      <c r="I17" s="59">
        <v>1</v>
      </c>
      <c r="J17" s="59"/>
      <c r="K17" s="59">
        <v>1</v>
      </c>
      <c r="L17" s="59">
        <v>1</v>
      </c>
      <c r="M17" s="59"/>
      <c r="N17" s="59">
        <v>1</v>
      </c>
      <c r="O17" s="59">
        <v>3</v>
      </c>
      <c r="P17" s="59"/>
      <c r="Q17" s="59"/>
      <c r="R17" s="59"/>
      <c r="S17" s="59"/>
      <c r="T17" s="59"/>
      <c r="U17" s="59"/>
      <c r="V17" s="59"/>
      <c r="W17" s="59">
        <v>3</v>
      </c>
      <c r="X17" s="209"/>
    </row>
    <row r="18" spans="1:24" ht="15.75" customHeight="1">
      <c r="A18" s="67" t="s">
        <v>185</v>
      </c>
      <c r="B18" s="57">
        <f t="shared" si="0"/>
        <v>15</v>
      </c>
      <c r="C18" s="59">
        <v>1</v>
      </c>
      <c r="D18" s="59">
        <v>4</v>
      </c>
      <c r="E18" s="59"/>
      <c r="F18" s="59"/>
      <c r="G18" s="59"/>
      <c r="H18" s="59"/>
      <c r="I18" s="59"/>
      <c r="J18" s="59"/>
      <c r="K18" s="59">
        <v>1</v>
      </c>
      <c r="L18" s="59">
        <v>1</v>
      </c>
      <c r="M18" s="59"/>
      <c r="N18" s="59">
        <v>1</v>
      </c>
      <c r="O18" s="59">
        <v>3</v>
      </c>
      <c r="P18" s="59"/>
      <c r="Q18" s="59"/>
      <c r="R18" s="59"/>
      <c r="S18" s="59"/>
      <c r="T18" s="59"/>
      <c r="U18" s="59"/>
      <c r="V18" s="59"/>
      <c r="W18" s="59">
        <v>4</v>
      </c>
      <c r="X18" s="209"/>
    </row>
    <row r="19" spans="1:24" ht="15.75" customHeight="1" thickBot="1">
      <c r="A19" s="68" t="s">
        <v>186</v>
      </c>
      <c r="B19" s="57">
        <f t="shared" si="0"/>
        <v>21</v>
      </c>
      <c r="C19" s="69">
        <v>1</v>
      </c>
      <c r="D19" s="69">
        <v>5</v>
      </c>
      <c r="E19" s="59"/>
      <c r="F19" s="59"/>
      <c r="G19" s="59"/>
      <c r="H19" s="59"/>
      <c r="I19" s="59"/>
      <c r="J19" s="69"/>
      <c r="K19" s="69">
        <v>1</v>
      </c>
      <c r="L19" s="69">
        <v>2</v>
      </c>
      <c r="M19" s="69"/>
      <c r="N19" s="69">
        <v>2</v>
      </c>
      <c r="O19" s="69">
        <v>4</v>
      </c>
      <c r="P19" s="59"/>
      <c r="Q19" s="59"/>
      <c r="R19" s="59"/>
      <c r="S19" s="59"/>
      <c r="T19" s="59"/>
      <c r="U19" s="59"/>
      <c r="V19" s="59"/>
      <c r="W19" s="69">
        <v>6</v>
      </c>
      <c r="X19" s="209"/>
    </row>
    <row r="20" spans="1:24" ht="13.5">
      <c r="A20" s="48" t="s">
        <v>187</v>
      </c>
      <c r="B20" s="48"/>
      <c r="C20" s="48"/>
      <c r="D20" s="48"/>
      <c r="E20" s="48"/>
      <c r="F20" s="48"/>
      <c r="G20" s="48"/>
      <c r="H20" s="48"/>
      <c r="I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7"/>
    </row>
    <row r="21" spans="1:3" ht="13.5">
      <c r="A21" s="224" t="s">
        <v>188</v>
      </c>
      <c r="B21" s="224"/>
      <c r="C21" s="224"/>
    </row>
  </sheetData>
  <mergeCells count="28">
    <mergeCell ref="E4:E6"/>
    <mergeCell ref="B4:B8"/>
    <mergeCell ref="C4:C8"/>
    <mergeCell ref="D4:D8"/>
    <mergeCell ref="E7:E8"/>
    <mergeCell ref="M4:M8"/>
    <mergeCell ref="W4:W8"/>
    <mergeCell ref="N4:N8"/>
    <mergeCell ref="O4:O8"/>
    <mergeCell ref="P4:P8"/>
    <mergeCell ref="Q4:Q8"/>
    <mergeCell ref="V4:V8"/>
    <mergeCell ref="R4:R8"/>
    <mergeCell ref="S4:S8"/>
    <mergeCell ref="I4:I8"/>
    <mergeCell ref="J4:J8"/>
    <mergeCell ref="K4:K8"/>
    <mergeCell ref="L4:L8"/>
    <mergeCell ref="A1:W1"/>
    <mergeCell ref="A21:C21"/>
    <mergeCell ref="A5:A7"/>
    <mergeCell ref="T4:T8"/>
    <mergeCell ref="U4:U8"/>
    <mergeCell ref="F4:F6"/>
    <mergeCell ref="G4:G6"/>
    <mergeCell ref="F7:F8"/>
    <mergeCell ref="G7:G8"/>
    <mergeCell ref="H4:H8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D16"/>
  <sheetViews>
    <sheetView showGridLines="0" showZeros="0" zoomScaleSheetLayoutView="100" workbookViewId="0" topLeftCell="A1">
      <selection activeCell="J12" sqref="J12"/>
    </sheetView>
  </sheetViews>
  <sheetFormatPr defaultColWidth="8.796875" defaultRowHeight="14.25"/>
  <cols>
    <col min="1" max="1" width="13.09765625" style="2" customWidth="1"/>
    <col min="2" max="2" width="4.09765625" style="2" customWidth="1"/>
    <col min="3" max="24" width="2.8984375" style="2" customWidth="1"/>
    <col min="25" max="25" width="3.19921875" style="2" customWidth="1"/>
    <col min="26" max="30" width="2.8984375" style="2" customWidth="1"/>
    <col min="31" max="16384" width="11.3984375" style="2" customWidth="1"/>
  </cols>
  <sheetData>
    <row r="1" spans="1:30" ht="21">
      <c r="A1" s="251" t="s">
        <v>233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</row>
    <row r="3" spans="1:30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4" t="s">
        <v>198</v>
      </c>
    </row>
    <row r="4" spans="1:30" ht="24" customHeight="1">
      <c r="A4" s="260" t="s">
        <v>199</v>
      </c>
      <c r="B4" s="263" t="s">
        <v>89</v>
      </c>
      <c r="C4" s="263" t="s">
        <v>200</v>
      </c>
      <c r="D4" s="263" t="s">
        <v>201</v>
      </c>
      <c r="E4" s="263" t="s">
        <v>202</v>
      </c>
      <c r="F4" s="263" t="s">
        <v>203</v>
      </c>
      <c r="G4" s="263" t="s">
        <v>204</v>
      </c>
      <c r="H4" s="263" t="s">
        <v>205</v>
      </c>
      <c r="I4" s="263" t="s">
        <v>206</v>
      </c>
      <c r="J4" s="263" t="s">
        <v>207</v>
      </c>
      <c r="K4" s="263" t="s">
        <v>208</v>
      </c>
      <c r="L4" s="263" t="s">
        <v>209</v>
      </c>
      <c r="M4" s="263" t="s">
        <v>210</v>
      </c>
      <c r="N4" s="263" t="s">
        <v>211</v>
      </c>
      <c r="O4" s="263" t="s">
        <v>212</v>
      </c>
      <c r="P4" s="263" t="s">
        <v>213</v>
      </c>
      <c r="Q4" s="263" t="s">
        <v>214</v>
      </c>
      <c r="R4" s="263" t="s">
        <v>215</v>
      </c>
      <c r="S4" s="263" t="s">
        <v>216</v>
      </c>
      <c r="T4" s="263" t="s">
        <v>217</v>
      </c>
      <c r="U4" s="263" t="s">
        <v>218</v>
      </c>
      <c r="V4" s="263" t="s">
        <v>219</v>
      </c>
      <c r="W4" s="263" t="s">
        <v>220</v>
      </c>
      <c r="X4" s="263" t="s">
        <v>221</v>
      </c>
      <c r="Y4" s="263" t="s">
        <v>222</v>
      </c>
      <c r="Z4" s="263" t="s">
        <v>223</v>
      </c>
      <c r="AA4" s="263" t="s">
        <v>224</v>
      </c>
      <c r="AB4" s="263" t="s">
        <v>225</v>
      </c>
      <c r="AC4" s="264" t="s">
        <v>226</v>
      </c>
      <c r="AD4" s="264" t="s">
        <v>227</v>
      </c>
    </row>
    <row r="5" spans="1:30" ht="23.25" customHeight="1">
      <c r="A5" s="261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57"/>
      <c r="AD5" s="257"/>
    </row>
    <row r="6" spans="1:30" ht="53.25" customHeight="1">
      <c r="A6" s="261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57"/>
      <c r="AD6" s="257"/>
    </row>
    <row r="7" spans="1:30" ht="60" customHeight="1">
      <c r="A7" s="262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58"/>
      <c r="AD7" s="258"/>
    </row>
    <row r="8" spans="1:30" ht="30" customHeight="1">
      <c r="A8" s="70" t="s">
        <v>228</v>
      </c>
      <c r="B8" s="71">
        <f>SUM(C8:AD8)</f>
        <v>87</v>
      </c>
      <c r="C8" s="72">
        <v>8</v>
      </c>
      <c r="D8" s="72">
        <v>1</v>
      </c>
      <c r="E8" s="72">
        <v>2</v>
      </c>
      <c r="F8" s="72">
        <v>1</v>
      </c>
      <c r="G8" s="72">
        <v>1</v>
      </c>
      <c r="H8" s="72">
        <v>3</v>
      </c>
      <c r="I8" s="72">
        <v>2</v>
      </c>
      <c r="J8" s="72">
        <v>4</v>
      </c>
      <c r="K8" s="72">
        <v>2</v>
      </c>
      <c r="L8" s="72">
        <v>5</v>
      </c>
      <c r="M8" s="72">
        <v>2</v>
      </c>
      <c r="N8" s="72">
        <v>3</v>
      </c>
      <c r="O8" s="72">
        <v>3</v>
      </c>
      <c r="P8" s="72">
        <v>1</v>
      </c>
      <c r="Q8" s="72">
        <v>1</v>
      </c>
      <c r="R8" s="72">
        <v>1</v>
      </c>
      <c r="S8" s="72">
        <v>2</v>
      </c>
      <c r="T8" s="72">
        <v>4</v>
      </c>
      <c r="U8" s="72">
        <v>7</v>
      </c>
      <c r="V8" s="72">
        <v>3</v>
      </c>
      <c r="W8" s="72">
        <v>2</v>
      </c>
      <c r="X8" s="72">
        <v>3</v>
      </c>
      <c r="Y8" s="72">
        <v>10</v>
      </c>
      <c r="Z8" s="72">
        <v>1</v>
      </c>
      <c r="AA8" s="72">
        <v>3</v>
      </c>
      <c r="AB8" s="72">
        <v>1</v>
      </c>
      <c r="AC8" s="72">
        <v>3</v>
      </c>
      <c r="AD8" s="72">
        <v>8</v>
      </c>
    </row>
    <row r="9" spans="1:30" ht="8.25" customHeight="1">
      <c r="A9" s="67"/>
      <c r="B9" s="71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ht="27" customHeight="1">
      <c r="A10" s="73" t="s">
        <v>229</v>
      </c>
      <c r="B10" s="71">
        <f aca="true" t="shared" si="0" ref="B10:B15">SUM(C10:AD10)</f>
        <v>1</v>
      </c>
      <c r="C10" s="59">
        <v>1</v>
      </c>
      <c r="D10" s="59" t="s">
        <v>234</v>
      </c>
      <c r="E10" s="59" t="s">
        <v>234</v>
      </c>
      <c r="F10" s="59" t="s">
        <v>234</v>
      </c>
      <c r="G10" s="59" t="s">
        <v>234</v>
      </c>
      <c r="H10" s="59" t="s">
        <v>234</v>
      </c>
      <c r="I10" s="59" t="s">
        <v>234</v>
      </c>
      <c r="J10" s="59" t="s">
        <v>234</v>
      </c>
      <c r="K10" s="59" t="s">
        <v>234</v>
      </c>
      <c r="L10" s="59" t="s">
        <v>234</v>
      </c>
      <c r="M10" s="59" t="s">
        <v>234</v>
      </c>
      <c r="N10" s="59" t="s">
        <v>234</v>
      </c>
      <c r="O10" s="59" t="s">
        <v>234</v>
      </c>
      <c r="P10" s="59" t="s">
        <v>234</v>
      </c>
      <c r="Q10" s="59" t="s">
        <v>234</v>
      </c>
      <c r="R10" s="59" t="s">
        <v>234</v>
      </c>
      <c r="S10" s="59" t="s">
        <v>234</v>
      </c>
      <c r="T10" s="59" t="s">
        <v>234</v>
      </c>
      <c r="U10" s="59" t="s">
        <v>234</v>
      </c>
      <c r="V10" s="59" t="s">
        <v>234</v>
      </c>
      <c r="W10" s="59" t="s">
        <v>234</v>
      </c>
      <c r="X10" s="59" t="s">
        <v>234</v>
      </c>
      <c r="Y10" s="59" t="s">
        <v>234</v>
      </c>
      <c r="Z10" s="59" t="s">
        <v>234</v>
      </c>
      <c r="AA10" s="59" t="s">
        <v>234</v>
      </c>
      <c r="AB10" s="59" t="s">
        <v>234</v>
      </c>
      <c r="AC10" s="59" t="s">
        <v>234</v>
      </c>
      <c r="AD10" s="59" t="s">
        <v>234</v>
      </c>
    </row>
    <row r="11" spans="1:30" ht="27" customHeight="1">
      <c r="A11" s="73" t="s">
        <v>230</v>
      </c>
      <c r="B11" s="71">
        <f t="shared" si="0"/>
        <v>1</v>
      </c>
      <c r="C11" s="59">
        <v>1</v>
      </c>
      <c r="D11" s="59" t="s">
        <v>235</v>
      </c>
      <c r="E11" s="59" t="s">
        <v>235</v>
      </c>
      <c r="F11" s="59" t="s">
        <v>235</v>
      </c>
      <c r="G11" s="59" t="s">
        <v>235</v>
      </c>
      <c r="H11" s="59" t="s">
        <v>235</v>
      </c>
      <c r="I11" s="59" t="s">
        <v>235</v>
      </c>
      <c r="J11" s="59" t="s">
        <v>235</v>
      </c>
      <c r="K11" s="59" t="s">
        <v>235</v>
      </c>
      <c r="L11" s="59" t="s">
        <v>235</v>
      </c>
      <c r="M11" s="59" t="s">
        <v>235</v>
      </c>
      <c r="N11" s="59" t="s">
        <v>235</v>
      </c>
      <c r="O11" s="59" t="s">
        <v>235</v>
      </c>
      <c r="P11" s="59" t="s">
        <v>235</v>
      </c>
      <c r="Q11" s="59" t="s">
        <v>235</v>
      </c>
      <c r="R11" s="59" t="s">
        <v>235</v>
      </c>
      <c r="S11" s="59" t="s">
        <v>235</v>
      </c>
      <c r="T11" s="59" t="s">
        <v>235</v>
      </c>
      <c r="U11" s="59" t="s">
        <v>235</v>
      </c>
      <c r="V11" s="59" t="s">
        <v>235</v>
      </c>
      <c r="W11" s="59" t="s">
        <v>235</v>
      </c>
      <c r="X11" s="59" t="s">
        <v>235</v>
      </c>
      <c r="Y11" s="59" t="s">
        <v>235</v>
      </c>
      <c r="Z11" s="59" t="s">
        <v>235</v>
      </c>
      <c r="AA11" s="59" t="s">
        <v>235</v>
      </c>
      <c r="AB11" s="59" t="s">
        <v>235</v>
      </c>
      <c r="AC11" s="59" t="s">
        <v>235</v>
      </c>
      <c r="AD11" s="59" t="s">
        <v>235</v>
      </c>
    </row>
    <row r="12" spans="1:30" ht="27" customHeight="1">
      <c r="A12" s="73" t="s">
        <v>161</v>
      </c>
      <c r="B12" s="71">
        <f t="shared" si="0"/>
        <v>35</v>
      </c>
      <c r="C12" s="59" t="s">
        <v>235</v>
      </c>
      <c r="D12" s="59">
        <v>1</v>
      </c>
      <c r="E12" s="59">
        <v>2</v>
      </c>
      <c r="F12" s="59">
        <v>1</v>
      </c>
      <c r="G12" s="59">
        <v>1</v>
      </c>
      <c r="H12" s="59" t="s">
        <v>235</v>
      </c>
      <c r="I12" s="59" t="s">
        <v>235</v>
      </c>
      <c r="J12" s="59">
        <v>1</v>
      </c>
      <c r="K12" s="59">
        <v>2</v>
      </c>
      <c r="L12" s="59">
        <v>1</v>
      </c>
      <c r="M12" s="59">
        <v>2</v>
      </c>
      <c r="N12" s="59">
        <v>1</v>
      </c>
      <c r="O12" s="59">
        <v>3</v>
      </c>
      <c r="P12" s="59">
        <v>1</v>
      </c>
      <c r="Q12" s="59">
        <v>1</v>
      </c>
      <c r="R12" s="59">
        <v>1</v>
      </c>
      <c r="S12" s="59">
        <v>1</v>
      </c>
      <c r="T12" s="59">
        <v>1</v>
      </c>
      <c r="U12" s="59">
        <v>1</v>
      </c>
      <c r="V12" s="59">
        <v>1</v>
      </c>
      <c r="W12" s="59">
        <v>2</v>
      </c>
      <c r="X12" s="59">
        <v>1</v>
      </c>
      <c r="Y12" s="59">
        <v>4</v>
      </c>
      <c r="Z12" s="59">
        <v>1</v>
      </c>
      <c r="AA12" s="59">
        <v>1</v>
      </c>
      <c r="AB12" s="59">
        <v>1</v>
      </c>
      <c r="AC12" s="59">
        <v>1</v>
      </c>
      <c r="AD12" s="59">
        <v>2</v>
      </c>
    </row>
    <row r="13" spans="1:30" ht="27" customHeight="1">
      <c r="A13" s="74" t="s">
        <v>231</v>
      </c>
      <c r="B13" s="71">
        <f t="shared" si="0"/>
        <v>6</v>
      </c>
      <c r="C13" s="59" t="s">
        <v>235</v>
      </c>
      <c r="D13" s="59" t="s">
        <v>235</v>
      </c>
      <c r="E13" s="59" t="s">
        <v>235</v>
      </c>
      <c r="F13" s="59" t="s">
        <v>235</v>
      </c>
      <c r="G13" s="59" t="s">
        <v>235</v>
      </c>
      <c r="H13" s="59">
        <v>1</v>
      </c>
      <c r="I13" s="59">
        <v>1</v>
      </c>
      <c r="J13" s="59">
        <v>1</v>
      </c>
      <c r="K13" s="59" t="s">
        <v>235</v>
      </c>
      <c r="L13" s="59" t="s">
        <v>235</v>
      </c>
      <c r="M13" s="59" t="s">
        <v>235</v>
      </c>
      <c r="N13" s="59" t="s">
        <v>235</v>
      </c>
      <c r="O13" s="59" t="s">
        <v>235</v>
      </c>
      <c r="P13" s="59" t="s">
        <v>235</v>
      </c>
      <c r="Q13" s="59" t="s">
        <v>235</v>
      </c>
      <c r="R13" s="59" t="s">
        <v>235</v>
      </c>
      <c r="S13" s="59">
        <v>1</v>
      </c>
      <c r="T13" s="59">
        <v>1</v>
      </c>
      <c r="U13" s="59">
        <v>1</v>
      </c>
      <c r="V13" s="59" t="s">
        <v>235</v>
      </c>
      <c r="W13" s="59" t="s">
        <v>235</v>
      </c>
      <c r="X13" s="59" t="s">
        <v>235</v>
      </c>
      <c r="Y13" s="59" t="s">
        <v>235</v>
      </c>
      <c r="Z13" s="59" t="s">
        <v>235</v>
      </c>
      <c r="AA13" s="59" t="s">
        <v>235</v>
      </c>
      <c r="AB13" s="59" t="s">
        <v>235</v>
      </c>
      <c r="AC13" s="59" t="s">
        <v>235</v>
      </c>
      <c r="AD13" s="59" t="s">
        <v>235</v>
      </c>
    </row>
    <row r="14" spans="1:30" ht="27" customHeight="1">
      <c r="A14" s="73" t="s">
        <v>177</v>
      </c>
      <c r="B14" s="71">
        <f t="shared" si="0"/>
        <v>21</v>
      </c>
      <c r="C14" s="59">
        <v>3</v>
      </c>
      <c r="D14" s="59" t="s">
        <v>235</v>
      </c>
      <c r="E14" s="59" t="s">
        <v>235</v>
      </c>
      <c r="F14" s="59" t="s">
        <v>235</v>
      </c>
      <c r="G14" s="59" t="s">
        <v>235</v>
      </c>
      <c r="H14" s="59">
        <v>1</v>
      </c>
      <c r="I14" s="59" t="s">
        <v>235</v>
      </c>
      <c r="J14" s="59">
        <v>1</v>
      </c>
      <c r="K14" s="59" t="s">
        <v>235</v>
      </c>
      <c r="L14" s="59">
        <v>2</v>
      </c>
      <c r="M14" s="59" t="s">
        <v>235</v>
      </c>
      <c r="N14" s="59">
        <v>1</v>
      </c>
      <c r="O14" s="59" t="s">
        <v>235</v>
      </c>
      <c r="P14" s="59" t="s">
        <v>235</v>
      </c>
      <c r="Q14" s="59" t="s">
        <v>235</v>
      </c>
      <c r="R14" s="59" t="s">
        <v>235</v>
      </c>
      <c r="S14" s="59" t="s">
        <v>235</v>
      </c>
      <c r="T14" s="59">
        <v>1</v>
      </c>
      <c r="U14" s="59">
        <v>2</v>
      </c>
      <c r="V14" s="59">
        <v>1</v>
      </c>
      <c r="W14" s="59" t="s">
        <v>235</v>
      </c>
      <c r="X14" s="59">
        <v>1</v>
      </c>
      <c r="Y14" s="59">
        <v>3</v>
      </c>
      <c r="Z14" s="59" t="s">
        <v>235</v>
      </c>
      <c r="AA14" s="59">
        <v>1</v>
      </c>
      <c r="AB14" s="59" t="s">
        <v>235</v>
      </c>
      <c r="AC14" s="59">
        <v>1</v>
      </c>
      <c r="AD14" s="59">
        <v>3</v>
      </c>
    </row>
    <row r="15" spans="1:30" ht="27" customHeight="1" thickBot="1">
      <c r="A15" s="74" t="s">
        <v>644</v>
      </c>
      <c r="B15" s="71">
        <f t="shared" si="0"/>
        <v>23</v>
      </c>
      <c r="C15" s="69">
        <v>3</v>
      </c>
      <c r="D15" s="59" t="s">
        <v>235</v>
      </c>
      <c r="E15" s="59" t="s">
        <v>235</v>
      </c>
      <c r="F15" s="59" t="s">
        <v>235</v>
      </c>
      <c r="G15" s="59" t="s">
        <v>235</v>
      </c>
      <c r="H15" s="69">
        <v>1</v>
      </c>
      <c r="I15" s="69">
        <v>1</v>
      </c>
      <c r="J15" s="69">
        <v>1</v>
      </c>
      <c r="K15" s="59" t="s">
        <v>235</v>
      </c>
      <c r="L15" s="69">
        <v>2</v>
      </c>
      <c r="M15" s="59" t="s">
        <v>235</v>
      </c>
      <c r="N15" s="69">
        <v>1</v>
      </c>
      <c r="O15" s="59" t="s">
        <v>235</v>
      </c>
      <c r="P15" s="59" t="s">
        <v>235</v>
      </c>
      <c r="Q15" s="59" t="s">
        <v>235</v>
      </c>
      <c r="R15" s="59" t="s">
        <v>235</v>
      </c>
      <c r="S15" s="59" t="s">
        <v>235</v>
      </c>
      <c r="T15" s="69">
        <v>1</v>
      </c>
      <c r="U15" s="69">
        <v>3</v>
      </c>
      <c r="V15" s="69">
        <v>1</v>
      </c>
      <c r="W15" s="59" t="s">
        <v>235</v>
      </c>
      <c r="X15" s="69">
        <v>1</v>
      </c>
      <c r="Y15" s="69">
        <v>3</v>
      </c>
      <c r="Z15" s="59" t="s">
        <v>235</v>
      </c>
      <c r="AA15" s="69">
        <v>1</v>
      </c>
      <c r="AB15" s="59" t="s">
        <v>235</v>
      </c>
      <c r="AC15" s="59">
        <v>1</v>
      </c>
      <c r="AD15" s="69">
        <v>3</v>
      </c>
    </row>
    <row r="16" spans="1:30" ht="13.5">
      <c r="A16" s="47" t="s">
        <v>232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</sheetData>
  <mergeCells count="31">
    <mergeCell ref="A1:AD1"/>
    <mergeCell ref="B4:B7"/>
    <mergeCell ref="C4:C7"/>
    <mergeCell ref="D4:D7"/>
    <mergeCell ref="E4:E7"/>
    <mergeCell ref="F4:F7"/>
    <mergeCell ref="G4:G7"/>
    <mergeCell ref="H4:H7"/>
    <mergeCell ref="I4:I7"/>
    <mergeCell ref="P4:P7"/>
    <mergeCell ref="Q4:Q7"/>
    <mergeCell ref="J4:J7"/>
    <mergeCell ref="K4:K7"/>
    <mergeCell ref="L4:L7"/>
    <mergeCell ref="M4:M7"/>
    <mergeCell ref="AD4:AD7"/>
    <mergeCell ref="V4:V7"/>
    <mergeCell ref="W4:W7"/>
    <mergeCell ref="X4:X7"/>
    <mergeCell ref="Y4:Y7"/>
    <mergeCell ref="AC4:AC7"/>
    <mergeCell ref="A4:A7"/>
    <mergeCell ref="Z4:Z7"/>
    <mergeCell ref="AA4:AA7"/>
    <mergeCell ref="AB4:AB7"/>
    <mergeCell ref="R4:R7"/>
    <mergeCell ref="S4:S7"/>
    <mergeCell ref="T4:T7"/>
    <mergeCell ref="U4:U7"/>
    <mergeCell ref="N4:N7"/>
    <mergeCell ref="O4:O7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20"/>
  <sheetViews>
    <sheetView showGridLines="0" showZeros="0" zoomScaleSheetLayoutView="100" workbookViewId="0" topLeftCell="A1">
      <selection activeCell="A2" sqref="A2"/>
    </sheetView>
  </sheetViews>
  <sheetFormatPr defaultColWidth="8.796875" defaultRowHeight="14.25"/>
  <cols>
    <col min="1" max="1" width="17.8984375" style="2" customWidth="1"/>
    <col min="2" max="7" width="12.59765625" style="2" customWidth="1"/>
    <col min="8" max="16384" width="11.3984375" style="2" customWidth="1"/>
  </cols>
  <sheetData>
    <row r="1" spans="1:7" ht="24" customHeight="1">
      <c r="A1" s="251" t="s">
        <v>649</v>
      </c>
      <c r="B1" s="251"/>
      <c r="C1" s="251"/>
      <c r="D1" s="251"/>
      <c r="E1" s="251"/>
      <c r="F1" s="251"/>
      <c r="G1" s="251"/>
    </row>
    <row r="2" ht="17.25">
      <c r="A2" s="49"/>
    </row>
    <row r="3" spans="1:7" ht="14.25" thickBot="1">
      <c r="A3" s="3"/>
      <c r="B3" s="75"/>
      <c r="C3" s="3"/>
      <c r="D3" s="3"/>
      <c r="E3" s="75"/>
      <c r="F3" s="3"/>
      <c r="G3" s="3"/>
    </row>
    <row r="4" spans="1:7" ht="15" customHeight="1">
      <c r="A4" s="55" t="s">
        <v>236</v>
      </c>
      <c r="B4" s="265" t="s">
        <v>237</v>
      </c>
      <c r="C4" s="248"/>
      <c r="D4" s="249"/>
      <c r="E4" s="265" t="s">
        <v>238</v>
      </c>
      <c r="F4" s="248"/>
      <c r="G4" s="248"/>
    </row>
    <row r="5" spans="1:7" ht="15" customHeight="1">
      <c r="A5" s="76" t="s">
        <v>239</v>
      </c>
      <c r="B5" s="77" t="s">
        <v>159</v>
      </c>
      <c r="C5" s="77" t="s">
        <v>240</v>
      </c>
      <c r="D5" s="77" t="s">
        <v>241</v>
      </c>
      <c r="E5" s="77" t="s">
        <v>159</v>
      </c>
      <c r="F5" s="77" t="s">
        <v>240</v>
      </c>
      <c r="G5" s="78" t="s">
        <v>241</v>
      </c>
    </row>
    <row r="6" spans="1:7" ht="13.5" customHeight="1">
      <c r="A6" s="79" t="s">
        <v>254</v>
      </c>
      <c r="B6" s="80">
        <f aca="true" t="shared" si="0" ref="B6:G6">SUM(B7:B18)</f>
        <v>1603</v>
      </c>
      <c r="C6" s="80">
        <f t="shared" si="0"/>
        <v>1227</v>
      </c>
      <c r="D6" s="80">
        <f t="shared" si="0"/>
        <v>376</v>
      </c>
      <c r="E6" s="80">
        <f t="shared" si="0"/>
        <v>7253</v>
      </c>
      <c r="F6" s="80">
        <f t="shared" si="0"/>
        <v>3745</v>
      </c>
      <c r="G6" s="80">
        <f t="shared" si="0"/>
        <v>3508</v>
      </c>
    </row>
    <row r="7" spans="1:7" ht="13.5" customHeight="1">
      <c r="A7" s="60" t="s">
        <v>255</v>
      </c>
      <c r="B7" s="81">
        <v>137</v>
      </c>
      <c r="C7" s="82">
        <v>96</v>
      </c>
      <c r="D7" s="82">
        <v>41</v>
      </c>
      <c r="E7" s="83">
        <v>674</v>
      </c>
      <c r="F7" s="82">
        <v>294</v>
      </c>
      <c r="G7" s="84">
        <v>380</v>
      </c>
    </row>
    <row r="8" spans="1:7" ht="13.5" customHeight="1">
      <c r="A8" s="60" t="s">
        <v>242</v>
      </c>
      <c r="B8" s="81">
        <v>117</v>
      </c>
      <c r="C8" s="82">
        <v>93</v>
      </c>
      <c r="D8" s="82">
        <v>24</v>
      </c>
      <c r="E8" s="83">
        <v>512</v>
      </c>
      <c r="F8" s="82">
        <v>272</v>
      </c>
      <c r="G8" s="84">
        <v>240</v>
      </c>
    </row>
    <row r="9" spans="1:7" ht="13.5" customHeight="1">
      <c r="A9" s="60" t="s">
        <v>243</v>
      </c>
      <c r="B9" s="81">
        <v>118</v>
      </c>
      <c r="C9" s="82">
        <v>103</v>
      </c>
      <c r="D9" s="82">
        <v>15</v>
      </c>
      <c r="E9" s="83">
        <v>407</v>
      </c>
      <c r="F9" s="82">
        <v>303</v>
      </c>
      <c r="G9" s="84">
        <v>104</v>
      </c>
    </row>
    <row r="10" spans="1:7" ht="13.5" customHeight="1">
      <c r="A10" s="60" t="s">
        <v>244</v>
      </c>
      <c r="B10" s="81">
        <v>134</v>
      </c>
      <c r="C10" s="82">
        <v>96</v>
      </c>
      <c r="D10" s="82">
        <v>38</v>
      </c>
      <c r="E10" s="83">
        <v>600</v>
      </c>
      <c r="F10" s="82">
        <v>288</v>
      </c>
      <c r="G10" s="84">
        <v>312</v>
      </c>
    </row>
    <row r="11" spans="1:7" ht="13.5" customHeight="1">
      <c r="A11" s="60" t="s">
        <v>245</v>
      </c>
      <c r="B11" s="81">
        <v>159</v>
      </c>
      <c r="C11" s="82">
        <v>137</v>
      </c>
      <c r="D11" s="82">
        <v>22</v>
      </c>
      <c r="E11" s="83">
        <v>634</v>
      </c>
      <c r="F11" s="82">
        <v>419</v>
      </c>
      <c r="G11" s="84">
        <v>215</v>
      </c>
    </row>
    <row r="12" spans="1:7" ht="13.5" customHeight="1">
      <c r="A12" s="60" t="s">
        <v>246</v>
      </c>
      <c r="B12" s="81">
        <v>170</v>
      </c>
      <c r="C12" s="82">
        <v>130</v>
      </c>
      <c r="D12" s="82">
        <v>40</v>
      </c>
      <c r="E12" s="83">
        <v>831</v>
      </c>
      <c r="F12" s="82">
        <v>391</v>
      </c>
      <c r="G12" s="84">
        <v>440</v>
      </c>
    </row>
    <row r="13" spans="1:7" ht="13.5" customHeight="1">
      <c r="A13" s="60" t="s">
        <v>247</v>
      </c>
      <c r="B13" s="81">
        <v>97</v>
      </c>
      <c r="C13" s="82">
        <v>77</v>
      </c>
      <c r="D13" s="82">
        <v>20</v>
      </c>
      <c r="E13" s="83">
        <v>445</v>
      </c>
      <c r="F13" s="82">
        <v>244</v>
      </c>
      <c r="G13" s="84">
        <v>201</v>
      </c>
    </row>
    <row r="14" spans="1:7" ht="13.5" customHeight="1">
      <c r="A14" s="60" t="s">
        <v>248</v>
      </c>
      <c r="B14" s="81">
        <v>207</v>
      </c>
      <c r="C14" s="82">
        <v>149</v>
      </c>
      <c r="D14" s="82">
        <v>58</v>
      </c>
      <c r="E14" s="83">
        <v>934</v>
      </c>
      <c r="F14" s="82">
        <v>469</v>
      </c>
      <c r="G14" s="84">
        <v>465</v>
      </c>
    </row>
    <row r="15" spans="1:7" ht="13.5" customHeight="1">
      <c r="A15" s="60" t="s">
        <v>249</v>
      </c>
      <c r="B15" s="81">
        <v>86</v>
      </c>
      <c r="C15" s="82">
        <v>63</v>
      </c>
      <c r="D15" s="82">
        <v>23</v>
      </c>
      <c r="E15" s="83">
        <v>419</v>
      </c>
      <c r="F15" s="82">
        <v>195</v>
      </c>
      <c r="G15" s="84">
        <v>224</v>
      </c>
    </row>
    <row r="16" spans="1:7" ht="13.5" customHeight="1">
      <c r="A16" s="60" t="s">
        <v>250</v>
      </c>
      <c r="B16" s="81">
        <v>75</v>
      </c>
      <c r="C16" s="82">
        <v>59</v>
      </c>
      <c r="D16" s="82">
        <v>16</v>
      </c>
      <c r="E16" s="83">
        <v>293</v>
      </c>
      <c r="F16" s="82">
        <v>169</v>
      </c>
      <c r="G16" s="84">
        <v>124</v>
      </c>
    </row>
    <row r="17" spans="1:7" ht="13.5" customHeight="1">
      <c r="A17" s="60" t="s">
        <v>251</v>
      </c>
      <c r="B17" s="81">
        <v>114</v>
      </c>
      <c r="C17" s="82">
        <v>83</v>
      </c>
      <c r="D17" s="82">
        <v>31</v>
      </c>
      <c r="E17" s="83">
        <v>564</v>
      </c>
      <c r="F17" s="82">
        <v>261</v>
      </c>
      <c r="G17" s="84">
        <v>303</v>
      </c>
    </row>
    <row r="18" spans="1:7" ht="13.5" customHeight="1" thickBot="1">
      <c r="A18" s="85" t="s">
        <v>252</v>
      </c>
      <c r="B18" s="81">
        <v>189</v>
      </c>
      <c r="C18" s="86">
        <v>141</v>
      </c>
      <c r="D18" s="86">
        <v>48</v>
      </c>
      <c r="E18" s="87">
        <v>940</v>
      </c>
      <c r="F18" s="82">
        <v>440</v>
      </c>
      <c r="G18" s="84">
        <v>500</v>
      </c>
    </row>
    <row r="19" spans="1:7" ht="13.5">
      <c r="A19" s="48" t="s">
        <v>187</v>
      </c>
      <c r="B19" s="48"/>
      <c r="C19" s="48"/>
      <c r="D19" s="48"/>
      <c r="E19" s="48"/>
      <c r="F19" s="48"/>
      <c r="G19" s="48"/>
    </row>
    <row r="20" spans="1:7" ht="13.5">
      <c r="A20" s="224" t="s">
        <v>253</v>
      </c>
      <c r="B20" s="224"/>
      <c r="C20" s="88"/>
      <c r="D20" s="88"/>
      <c r="F20" s="88"/>
      <c r="G20" s="88"/>
    </row>
  </sheetData>
  <mergeCells count="4">
    <mergeCell ref="B4:D4"/>
    <mergeCell ref="E4:G4"/>
    <mergeCell ref="A20:B20"/>
    <mergeCell ref="A1:G1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C12"/>
  <sheetViews>
    <sheetView showGridLines="0" showZeros="0" zoomScaleSheetLayoutView="100" workbookViewId="0" topLeftCell="A1">
      <selection activeCell="G20" sqref="G20"/>
    </sheetView>
  </sheetViews>
  <sheetFormatPr defaultColWidth="8.796875" defaultRowHeight="14.25"/>
  <cols>
    <col min="1" max="1" width="17.3984375" style="2" customWidth="1"/>
    <col min="2" max="7" width="7.3984375" style="2" customWidth="1"/>
    <col min="8" max="9" width="10.3984375" style="2" customWidth="1"/>
    <col min="10" max="10" width="10.8984375" style="2" customWidth="1"/>
    <col min="11" max="16384" width="11.3984375" style="2" customWidth="1"/>
  </cols>
  <sheetData>
    <row r="1" spans="1:10" ht="24.75" customHeight="1">
      <c r="A1" s="251" t="s">
        <v>270</v>
      </c>
      <c r="B1" s="251"/>
      <c r="C1" s="251"/>
      <c r="D1" s="251"/>
      <c r="E1" s="251"/>
      <c r="F1" s="251"/>
      <c r="G1" s="251"/>
      <c r="H1" s="251"/>
      <c r="I1" s="251"/>
      <c r="J1" s="251"/>
    </row>
    <row r="2" ht="17.25">
      <c r="A2" s="49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55" t="s">
        <v>256</v>
      </c>
      <c r="B4" s="265" t="s">
        <v>257</v>
      </c>
      <c r="C4" s="248"/>
      <c r="D4" s="248"/>
      <c r="E4" s="248"/>
      <c r="F4" s="248"/>
      <c r="G4" s="249"/>
      <c r="H4" s="265" t="s">
        <v>258</v>
      </c>
      <c r="I4" s="249"/>
      <c r="J4" s="89" t="s">
        <v>259</v>
      </c>
    </row>
    <row r="5" spans="1:10" ht="14.25" customHeight="1">
      <c r="A5" s="76" t="s">
        <v>260</v>
      </c>
      <c r="B5" s="77" t="s">
        <v>261</v>
      </c>
      <c r="C5" s="77" t="s">
        <v>262</v>
      </c>
      <c r="D5" s="77" t="s">
        <v>263</v>
      </c>
      <c r="E5" s="77" t="s">
        <v>264</v>
      </c>
      <c r="F5" s="77" t="s">
        <v>265</v>
      </c>
      <c r="G5" s="77" t="s">
        <v>266</v>
      </c>
      <c r="H5" s="77" t="s">
        <v>267</v>
      </c>
      <c r="I5" s="77" t="s">
        <v>268</v>
      </c>
      <c r="J5" s="90" t="s">
        <v>269</v>
      </c>
    </row>
    <row r="6" spans="1:10" ht="16.5" customHeight="1">
      <c r="A6" s="91" t="s">
        <v>271</v>
      </c>
      <c r="B6" s="92">
        <f>SUM(C6:G6)</f>
        <v>185</v>
      </c>
      <c r="C6" s="93">
        <v>93</v>
      </c>
      <c r="D6" s="93">
        <v>20</v>
      </c>
      <c r="E6" s="93">
        <v>18</v>
      </c>
      <c r="F6" s="93">
        <v>1</v>
      </c>
      <c r="G6" s="93">
        <v>53</v>
      </c>
      <c r="H6" s="93">
        <v>3997</v>
      </c>
      <c r="I6" s="93">
        <v>165</v>
      </c>
      <c r="J6" s="93">
        <v>279432</v>
      </c>
    </row>
    <row r="7" spans="1:10" ht="16.5" customHeight="1">
      <c r="A7" s="85" t="s">
        <v>272</v>
      </c>
      <c r="B7" s="92">
        <f>SUM(C7:G7)</f>
        <v>210</v>
      </c>
      <c r="C7" s="94">
        <v>99</v>
      </c>
      <c r="D7" s="94">
        <v>18</v>
      </c>
      <c r="E7" s="94">
        <v>19</v>
      </c>
      <c r="F7" s="95" t="s">
        <v>134</v>
      </c>
      <c r="G7" s="94">
        <v>74</v>
      </c>
      <c r="H7" s="94">
        <v>4587</v>
      </c>
      <c r="I7" s="94">
        <v>90</v>
      </c>
      <c r="J7" s="94">
        <v>403273</v>
      </c>
    </row>
    <row r="8" spans="1:10" s="96" customFormat="1" ht="16.5" customHeight="1">
      <c r="A8" s="85" t="s">
        <v>273</v>
      </c>
      <c r="B8" s="92">
        <f>SUM(C8:G8)</f>
        <v>140</v>
      </c>
      <c r="C8" s="94">
        <v>77</v>
      </c>
      <c r="D8" s="94">
        <v>2</v>
      </c>
      <c r="E8" s="94">
        <v>23</v>
      </c>
      <c r="F8" s="95">
        <v>1</v>
      </c>
      <c r="G8" s="94">
        <v>37</v>
      </c>
      <c r="H8" s="94">
        <v>4547</v>
      </c>
      <c r="I8" s="94">
        <v>13</v>
      </c>
      <c r="J8" s="94">
        <v>237395</v>
      </c>
    </row>
    <row r="9" spans="1:10" ht="16.5" customHeight="1">
      <c r="A9" s="85" t="s">
        <v>274</v>
      </c>
      <c r="B9" s="92">
        <f>SUM(C9:G9)</f>
        <v>187</v>
      </c>
      <c r="C9" s="94">
        <v>88</v>
      </c>
      <c r="D9" s="94">
        <v>16</v>
      </c>
      <c r="E9" s="94">
        <v>41</v>
      </c>
      <c r="F9" s="95" t="s">
        <v>134</v>
      </c>
      <c r="G9" s="94">
        <v>42</v>
      </c>
      <c r="H9" s="94">
        <v>2759</v>
      </c>
      <c r="I9" s="94">
        <v>32</v>
      </c>
      <c r="J9" s="94">
        <v>113577</v>
      </c>
    </row>
    <row r="10" spans="1:81" s="96" customFormat="1" ht="16.5" customHeight="1" thickBot="1">
      <c r="A10" s="97" t="s">
        <v>275</v>
      </c>
      <c r="B10" s="98">
        <f>SUM(C10:G10)</f>
        <v>177</v>
      </c>
      <c r="C10" s="99">
        <v>97</v>
      </c>
      <c r="D10" s="99">
        <v>13</v>
      </c>
      <c r="E10" s="99">
        <v>9</v>
      </c>
      <c r="F10" s="100" t="s">
        <v>276</v>
      </c>
      <c r="G10" s="99">
        <v>58</v>
      </c>
      <c r="H10" s="99">
        <v>3486</v>
      </c>
      <c r="I10" s="99">
        <v>68</v>
      </c>
      <c r="J10" s="101">
        <v>212719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</row>
    <row r="11" spans="1:23" ht="13.5">
      <c r="A11" s="48" t="s">
        <v>187</v>
      </c>
      <c r="B11" s="48"/>
      <c r="C11" s="48"/>
      <c r="D11" s="48"/>
      <c r="E11" s="48"/>
      <c r="F11" s="48"/>
      <c r="G11" s="48"/>
      <c r="H11" s="48"/>
      <c r="I11" s="4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" ht="13.5">
      <c r="A12" s="224" t="s">
        <v>188</v>
      </c>
      <c r="B12" s="224"/>
    </row>
  </sheetData>
  <mergeCells count="4">
    <mergeCell ref="B4:G4"/>
    <mergeCell ref="H4:I4"/>
    <mergeCell ref="A12:B12"/>
    <mergeCell ref="A1:J1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I10"/>
  <sheetViews>
    <sheetView showGridLines="0" zoomScaleSheetLayoutView="100" workbookViewId="0" topLeftCell="A1">
      <selection activeCell="F21" sqref="F21"/>
    </sheetView>
  </sheetViews>
  <sheetFormatPr defaultColWidth="8.796875" defaultRowHeight="14.25"/>
  <cols>
    <col min="1" max="7" width="9.8984375" style="2" customWidth="1"/>
    <col min="8" max="9" width="12.19921875" style="2" customWidth="1"/>
    <col min="10" max="16384" width="11.3984375" style="2" customWidth="1"/>
  </cols>
  <sheetData>
    <row r="1" spans="1:9" ht="21">
      <c r="A1" s="251" t="s">
        <v>290</v>
      </c>
      <c r="B1" s="251"/>
      <c r="C1" s="251"/>
      <c r="D1" s="251"/>
      <c r="E1" s="251"/>
      <c r="F1" s="251"/>
      <c r="G1" s="251"/>
      <c r="H1" s="251"/>
      <c r="I1" s="251"/>
    </row>
    <row r="3" spans="1:9" ht="14.25" thickBot="1">
      <c r="A3" s="3"/>
      <c r="B3" s="3"/>
      <c r="C3" s="3"/>
      <c r="D3" s="3"/>
      <c r="E3" s="3"/>
      <c r="F3" s="3"/>
      <c r="G3" s="3"/>
      <c r="H3" s="3"/>
      <c r="I3" s="54" t="s">
        <v>291</v>
      </c>
    </row>
    <row r="4" spans="1:9" ht="15" customHeight="1">
      <c r="A4" s="269" t="s">
        <v>277</v>
      </c>
      <c r="B4" s="103" t="s">
        <v>278</v>
      </c>
      <c r="C4" s="271" t="s">
        <v>279</v>
      </c>
      <c r="D4" s="271" t="s">
        <v>280</v>
      </c>
      <c r="E4" s="265" t="s">
        <v>281</v>
      </c>
      <c r="F4" s="249"/>
      <c r="G4" s="271" t="s">
        <v>282</v>
      </c>
      <c r="H4" s="265" t="s">
        <v>283</v>
      </c>
      <c r="I4" s="248"/>
    </row>
    <row r="5" spans="1:9" ht="15" customHeight="1">
      <c r="A5" s="270"/>
      <c r="B5" s="104" t="s">
        <v>284</v>
      </c>
      <c r="C5" s="272"/>
      <c r="D5" s="272"/>
      <c r="E5" s="77" t="s">
        <v>285</v>
      </c>
      <c r="F5" s="77" t="s">
        <v>286</v>
      </c>
      <c r="G5" s="272"/>
      <c r="H5" s="77" t="s">
        <v>287</v>
      </c>
      <c r="I5" s="78" t="s">
        <v>288</v>
      </c>
    </row>
    <row r="6" spans="1:9" ht="15" customHeight="1">
      <c r="A6" s="268" t="s">
        <v>292</v>
      </c>
      <c r="B6" s="268" t="s">
        <v>293</v>
      </c>
      <c r="C6" s="268" t="s">
        <v>294</v>
      </c>
      <c r="D6" s="268" t="s">
        <v>295</v>
      </c>
      <c r="E6" s="268" t="s">
        <v>296</v>
      </c>
      <c r="F6" s="266" t="s">
        <v>297</v>
      </c>
      <c r="G6" s="268" t="s">
        <v>298</v>
      </c>
      <c r="H6" s="273" t="s">
        <v>299</v>
      </c>
      <c r="I6" s="268" t="s">
        <v>300</v>
      </c>
    </row>
    <row r="7" spans="1:9" ht="15" customHeight="1" thickBot="1">
      <c r="A7" s="267"/>
      <c r="B7" s="267"/>
      <c r="C7" s="267"/>
      <c r="D7" s="267"/>
      <c r="E7" s="267"/>
      <c r="F7" s="267"/>
      <c r="G7" s="267"/>
      <c r="H7" s="274"/>
      <c r="I7" s="267"/>
    </row>
    <row r="8" spans="1:4" ht="13.5">
      <c r="A8" s="48" t="s">
        <v>289</v>
      </c>
      <c r="B8" s="48"/>
      <c r="C8" s="48"/>
      <c r="D8" s="48"/>
    </row>
    <row r="9" spans="1:2" ht="13.5">
      <c r="A9" s="224" t="s">
        <v>188</v>
      </c>
      <c r="B9" s="224"/>
    </row>
    <row r="10" spans="5:9" ht="13.5">
      <c r="E10" s="105"/>
      <c r="H10" s="105"/>
      <c r="I10" s="105"/>
    </row>
  </sheetData>
  <mergeCells count="17">
    <mergeCell ref="A9:B9"/>
    <mergeCell ref="I6:I7"/>
    <mergeCell ref="H6:H7"/>
    <mergeCell ref="A6:A7"/>
    <mergeCell ref="B6:B7"/>
    <mergeCell ref="C6:C7"/>
    <mergeCell ref="D6:D7"/>
    <mergeCell ref="E6:E7"/>
    <mergeCell ref="A1:I1"/>
    <mergeCell ref="F6:F7"/>
    <mergeCell ref="G6:G7"/>
    <mergeCell ref="A4:A5"/>
    <mergeCell ref="C4:C5"/>
    <mergeCell ref="D4:D5"/>
    <mergeCell ref="G4:G5"/>
    <mergeCell ref="H4:I4"/>
    <mergeCell ref="E4:F4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P19"/>
  <sheetViews>
    <sheetView showGridLines="0" showZeros="0" zoomScaleSheetLayoutView="100" workbookViewId="0" topLeftCell="A1">
      <selection activeCell="K22" sqref="K22"/>
    </sheetView>
  </sheetViews>
  <sheetFormatPr defaultColWidth="8.796875" defaultRowHeight="14.25"/>
  <cols>
    <col min="1" max="1" width="10.19921875" style="2" customWidth="1"/>
    <col min="2" max="2" width="7.8984375" style="2" customWidth="1"/>
    <col min="3" max="16" width="5.5" style="2" customWidth="1"/>
    <col min="17" max="16384" width="11.3984375" style="2" customWidth="1"/>
  </cols>
  <sheetData>
    <row r="1" spans="1:16" ht="25.5" customHeight="1">
      <c r="A1" s="251" t="s">
        <v>315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3" spans="1:16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4"/>
      <c r="O3" s="3"/>
      <c r="P3" s="54" t="s">
        <v>291</v>
      </c>
    </row>
    <row r="4" spans="1:16" ht="42" customHeight="1">
      <c r="A4" s="275" t="s">
        <v>301</v>
      </c>
      <c r="B4" s="277" t="s">
        <v>89</v>
      </c>
      <c r="C4" s="279" t="s">
        <v>302</v>
      </c>
      <c r="D4" s="279" t="s">
        <v>303</v>
      </c>
      <c r="E4" s="279" t="s">
        <v>304</v>
      </c>
      <c r="F4" s="279" t="s">
        <v>305</v>
      </c>
      <c r="G4" s="279" t="s">
        <v>306</v>
      </c>
      <c r="H4" s="279" t="s">
        <v>307</v>
      </c>
      <c r="I4" s="279" t="s">
        <v>308</v>
      </c>
      <c r="J4" s="279" t="s">
        <v>316</v>
      </c>
      <c r="K4" s="279" t="s">
        <v>309</v>
      </c>
      <c r="L4" s="279" t="s">
        <v>310</v>
      </c>
      <c r="M4" s="279" t="s">
        <v>311</v>
      </c>
      <c r="N4" s="279" t="s">
        <v>312</v>
      </c>
      <c r="O4" s="279" t="s">
        <v>266</v>
      </c>
      <c r="P4" s="281" t="s">
        <v>313</v>
      </c>
    </row>
    <row r="5" spans="1:16" ht="40.5" customHeight="1">
      <c r="A5" s="276"/>
      <c r="B5" s="278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2"/>
    </row>
    <row r="6" spans="1:16" ht="7.5" customHeight="1">
      <c r="A6" s="106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3.5">
      <c r="A7" s="73" t="s">
        <v>314</v>
      </c>
      <c r="B7" s="109">
        <f>SUM(C7:P7)</f>
        <v>177</v>
      </c>
      <c r="C7" s="110">
        <v>31</v>
      </c>
      <c r="D7" s="110">
        <v>28</v>
      </c>
      <c r="E7" s="110">
        <v>24</v>
      </c>
      <c r="F7" s="110">
        <v>20</v>
      </c>
      <c r="G7" s="110">
        <v>14</v>
      </c>
      <c r="H7" s="110">
        <v>13</v>
      </c>
      <c r="I7" s="110">
        <v>7</v>
      </c>
      <c r="J7" s="110">
        <v>4</v>
      </c>
      <c r="K7" s="110">
        <v>3</v>
      </c>
      <c r="L7" s="110">
        <v>3</v>
      </c>
      <c r="M7" s="110">
        <v>3</v>
      </c>
      <c r="N7" s="110">
        <v>2</v>
      </c>
      <c r="O7" s="110">
        <v>19</v>
      </c>
      <c r="P7" s="110">
        <v>6</v>
      </c>
    </row>
    <row r="8" spans="1:16" ht="7.5" customHeight="1" thickBot="1">
      <c r="A8" s="111"/>
      <c r="B8" s="11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4" ht="13.5">
      <c r="A9" s="48" t="s">
        <v>289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2" ht="13.5">
      <c r="A10" s="224" t="s">
        <v>188</v>
      </c>
      <c r="B10" s="224"/>
    </row>
    <row r="19" ht="13.5">
      <c r="J19" s="113"/>
    </row>
  </sheetData>
  <mergeCells count="18">
    <mergeCell ref="I4:I5"/>
    <mergeCell ref="J4:J5"/>
    <mergeCell ref="K4:K5"/>
    <mergeCell ref="P4:P5"/>
    <mergeCell ref="L4:L5"/>
    <mergeCell ref="M4:M5"/>
    <mergeCell ref="N4:N5"/>
    <mergeCell ref="O4:O5"/>
    <mergeCell ref="A1:P1"/>
    <mergeCell ref="A10:B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S50"/>
  <sheetViews>
    <sheetView showGridLines="0" zoomScale="90" zoomScaleNormal="90" zoomScaleSheetLayoutView="75" workbookViewId="0" topLeftCell="A1">
      <pane ySplit="6" topLeftCell="BM25" activePane="bottomLeft" state="frozen"/>
      <selection pane="topLeft" activeCell="A1" sqref="A1"/>
      <selection pane="bottomLeft" activeCell="T36" sqref="T36"/>
    </sheetView>
  </sheetViews>
  <sheetFormatPr defaultColWidth="8.796875" defaultRowHeight="14.25"/>
  <cols>
    <col min="1" max="1" width="1.390625" style="2" customWidth="1"/>
    <col min="2" max="2" width="15.09765625" style="2" customWidth="1"/>
    <col min="3" max="3" width="1.390625" style="2" customWidth="1"/>
    <col min="4" max="4" width="5.69921875" style="2" customWidth="1"/>
    <col min="5" max="5" width="9.19921875" style="2" customWidth="1"/>
    <col min="6" max="6" width="4.69921875" style="2" customWidth="1"/>
    <col min="7" max="7" width="9.09765625" style="2" customWidth="1"/>
    <col min="8" max="8" width="4.69921875" style="2" customWidth="1"/>
    <col min="9" max="9" width="7.69921875" style="2" customWidth="1"/>
    <col min="10" max="10" width="4.8984375" style="2" customWidth="1"/>
    <col min="11" max="11" width="7.59765625" style="2" customWidth="1"/>
    <col min="12" max="12" width="4.8984375" style="2" customWidth="1"/>
    <col min="13" max="13" width="7.09765625" style="2" customWidth="1"/>
    <col min="14" max="14" width="4.8984375" style="2" customWidth="1"/>
    <col min="15" max="15" width="7.59765625" style="2" customWidth="1"/>
    <col min="16" max="16" width="5.19921875" style="2" customWidth="1"/>
    <col min="17" max="17" width="7.5" style="2" customWidth="1"/>
    <col min="18" max="16384" width="11.3984375" style="2" customWidth="1"/>
  </cols>
  <sheetData>
    <row r="1" spans="1:17" ht="27.75" customHeight="1">
      <c r="A1" s="251" t="s">
        <v>421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4" t="s">
        <v>379</v>
      </c>
    </row>
    <row r="4" spans="1:17" ht="21" customHeight="1">
      <c r="A4" s="289" t="s">
        <v>380</v>
      </c>
      <c r="B4" s="289"/>
      <c r="C4" s="269"/>
      <c r="D4" s="265" t="s">
        <v>381</v>
      </c>
      <c r="E4" s="249"/>
      <c r="F4" s="265" t="s">
        <v>382</v>
      </c>
      <c r="G4" s="248"/>
      <c r="H4" s="248"/>
      <c r="I4" s="249"/>
      <c r="J4" s="265" t="s">
        <v>422</v>
      </c>
      <c r="K4" s="249"/>
      <c r="L4" s="265" t="s">
        <v>383</v>
      </c>
      <c r="M4" s="249"/>
      <c r="N4" s="265" t="s">
        <v>384</v>
      </c>
      <c r="O4" s="249"/>
      <c r="P4" s="265" t="s">
        <v>385</v>
      </c>
      <c r="Q4" s="248"/>
    </row>
    <row r="5" spans="1:17" ht="21" customHeight="1">
      <c r="A5" s="290"/>
      <c r="B5" s="290"/>
      <c r="C5" s="261"/>
      <c r="D5" s="288" t="s">
        <v>386</v>
      </c>
      <c r="E5" s="288" t="s">
        <v>387</v>
      </c>
      <c r="F5" s="288" t="s">
        <v>386</v>
      </c>
      <c r="G5" s="288" t="s">
        <v>387</v>
      </c>
      <c r="H5" s="286" t="s">
        <v>388</v>
      </c>
      <c r="I5" s="287"/>
      <c r="J5" s="288" t="s">
        <v>386</v>
      </c>
      <c r="K5" s="288" t="s">
        <v>259</v>
      </c>
      <c r="L5" s="288" t="s">
        <v>386</v>
      </c>
      <c r="M5" s="288" t="s">
        <v>259</v>
      </c>
      <c r="N5" s="288" t="s">
        <v>386</v>
      </c>
      <c r="O5" s="288" t="s">
        <v>259</v>
      </c>
      <c r="P5" s="288" t="s">
        <v>386</v>
      </c>
      <c r="Q5" s="284" t="s">
        <v>259</v>
      </c>
    </row>
    <row r="6" spans="1:17" ht="21" customHeight="1">
      <c r="A6" s="291"/>
      <c r="B6" s="291"/>
      <c r="C6" s="262"/>
      <c r="D6" s="272"/>
      <c r="E6" s="272"/>
      <c r="F6" s="272"/>
      <c r="G6" s="272"/>
      <c r="H6" s="104" t="s">
        <v>386</v>
      </c>
      <c r="I6" s="104" t="s">
        <v>259</v>
      </c>
      <c r="J6" s="272"/>
      <c r="K6" s="272"/>
      <c r="L6" s="272"/>
      <c r="M6" s="272"/>
      <c r="N6" s="272"/>
      <c r="O6" s="272"/>
      <c r="P6" s="272"/>
      <c r="Q6" s="285"/>
    </row>
    <row r="7" spans="1:17" ht="21" customHeight="1">
      <c r="A7" s="132"/>
      <c r="B7" s="4" t="s">
        <v>423</v>
      </c>
      <c r="C7" s="60"/>
      <c r="D7" s="124">
        <v>185</v>
      </c>
      <c r="E7" s="125">
        <v>279432</v>
      </c>
      <c r="F7" s="125">
        <v>93</v>
      </c>
      <c r="G7" s="125">
        <v>275719</v>
      </c>
      <c r="H7" s="125" t="s">
        <v>134</v>
      </c>
      <c r="I7" s="125" t="s">
        <v>134</v>
      </c>
      <c r="J7" s="125">
        <v>20</v>
      </c>
      <c r="K7" s="125" t="s">
        <v>134</v>
      </c>
      <c r="L7" s="125">
        <v>18</v>
      </c>
      <c r="M7" s="125">
        <v>1868</v>
      </c>
      <c r="N7" s="125">
        <v>1</v>
      </c>
      <c r="O7" s="125">
        <v>300</v>
      </c>
      <c r="P7" s="125">
        <v>53</v>
      </c>
      <c r="Q7" s="125">
        <v>1545</v>
      </c>
    </row>
    <row r="8" spans="1:17" ht="21" customHeight="1">
      <c r="A8" s="132"/>
      <c r="B8" s="132" t="s">
        <v>424</v>
      </c>
      <c r="C8" s="60"/>
      <c r="D8" s="36">
        <v>210</v>
      </c>
      <c r="E8" s="133">
        <v>403273</v>
      </c>
      <c r="F8" s="133">
        <v>99</v>
      </c>
      <c r="G8" s="133">
        <v>400155</v>
      </c>
      <c r="H8" s="133">
        <v>4</v>
      </c>
      <c r="I8" s="133">
        <v>918</v>
      </c>
      <c r="J8" s="133">
        <v>18</v>
      </c>
      <c r="K8" s="133">
        <v>5</v>
      </c>
      <c r="L8" s="133">
        <v>19</v>
      </c>
      <c r="M8" s="133">
        <v>2859</v>
      </c>
      <c r="N8" s="133" t="s">
        <v>134</v>
      </c>
      <c r="O8" s="133" t="s">
        <v>134</v>
      </c>
      <c r="P8" s="133">
        <v>74</v>
      </c>
      <c r="Q8" s="133">
        <v>254</v>
      </c>
    </row>
    <row r="9" spans="1:17" ht="21" customHeight="1">
      <c r="A9" s="132"/>
      <c r="B9" s="132" t="s">
        <v>425</v>
      </c>
      <c r="C9" s="60"/>
      <c r="D9" s="36">
        <v>140</v>
      </c>
      <c r="E9" s="133">
        <v>237395</v>
      </c>
      <c r="F9" s="133">
        <v>77</v>
      </c>
      <c r="G9" s="133">
        <v>231565</v>
      </c>
      <c r="H9" s="133" t="s">
        <v>134</v>
      </c>
      <c r="I9" s="133" t="s">
        <v>134</v>
      </c>
      <c r="J9" s="133">
        <v>2</v>
      </c>
      <c r="K9" s="133">
        <v>10</v>
      </c>
      <c r="L9" s="133">
        <v>23</v>
      </c>
      <c r="M9" s="133">
        <v>5496</v>
      </c>
      <c r="N9" s="133">
        <v>1</v>
      </c>
      <c r="O9" s="133">
        <v>2</v>
      </c>
      <c r="P9" s="133">
        <v>37</v>
      </c>
      <c r="Q9" s="133">
        <v>322</v>
      </c>
    </row>
    <row r="10" spans="1:17" s="96" customFormat="1" ht="21" customHeight="1">
      <c r="A10" s="134"/>
      <c r="B10" s="132" t="s">
        <v>426</v>
      </c>
      <c r="C10" s="64"/>
      <c r="D10" s="36">
        <v>187</v>
      </c>
      <c r="E10" s="133">
        <v>113577</v>
      </c>
      <c r="F10" s="133">
        <v>88</v>
      </c>
      <c r="G10" s="133">
        <v>103927</v>
      </c>
      <c r="H10" s="133">
        <v>1</v>
      </c>
      <c r="I10" s="133">
        <v>2536</v>
      </c>
      <c r="J10" s="133">
        <v>16</v>
      </c>
      <c r="K10" s="133" t="s">
        <v>134</v>
      </c>
      <c r="L10" s="133">
        <v>41</v>
      </c>
      <c r="M10" s="133">
        <v>8999</v>
      </c>
      <c r="N10" s="133" t="s">
        <v>134</v>
      </c>
      <c r="O10" s="133" t="s">
        <v>134</v>
      </c>
      <c r="P10" s="133">
        <v>42</v>
      </c>
      <c r="Q10" s="133">
        <v>651</v>
      </c>
    </row>
    <row r="11" spans="1:17" s="96" customFormat="1" ht="21" customHeight="1">
      <c r="A11" s="134"/>
      <c r="B11" s="134" t="s">
        <v>427</v>
      </c>
      <c r="C11" s="64"/>
      <c r="D11" s="135">
        <f aca="true" t="shared" si="0" ref="D11:Q11">SUM(D13:D43)</f>
        <v>177</v>
      </c>
      <c r="E11" s="136">
        <f t="shared" si="0"/>
        <v>212719</v>
      </c>
      <c r="F11" s="136">
        <f t="shared" si="0"/>
        <v>97</v>
      </c>
      <c r="G11" s="136">
        <f t="shared" si="0"/>
        <v>202028</v>
      </c>
      <c r="H11" s="136">
        <f t="shared" si="0"/>
        <v>0</v>
      </c>
      <c r="I11" s="136">
        <f t="shared" si="0"/>
        <v>0</v>
      </c>
      <c r="J11" s="136">
        <f t="shared" si="0"/>
        <v>13</v>
      </c>
      <c r="K11" s="136">
        <f t="shared" si="0"/>
        <v>10</v>
      </c>
      <c r="L11" s="136">
        <f t="shared" si="0"/>
        <v>9</v>
      </c>
      <c r="M11" s="136">
        <f t="shared" si="0"/>
        <v>1722</v>
      </c>
      <c r="N11" s="136">
        <f t="shared" si="0"/>
        <v>0</v>
      </c>
      <c r="O11" s="136">
        <f t="shared" si="0"/>
        <v>0</v>
      </c>
      <c r="P11" s="136">
        <f t="shared" si="0"/>
        <v>58</v>
      </c>
      <c r="Q11" s="136">
        <f t="shared" si="0"/>
        <v>8959</v>
      </c>
    </row>
    <row r="12" spans="1:17" ht="13.5">
      <c r="A12" s="11"/>
      <c r="B12" s="11"/>
      <c r="C12" s="137"/>
      <c r="D12" s="13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1" customHeight="1">
      <c r="A13" s="11"/>
      <c r="B13" s="139" t="s">
        <v>389</v>
      </c>
      <c r="C13" s="137"/>
      <c r="D13" s="140">
        <v>4</v>
      </c>
      <c r="E13" s="141">
        <v>1375</v>
      </c>
      <c r="F13" s="142">
        <v>2</v>
      </c>
      <c r="G13" s="141">
        <v>1365</v>
      </c>
      <c r="H13" s="133" t="s">
        <v>134</v>
      </c>
      <c r="I13" s="133" t="s">
        <v>134</v>
      </c>
      <c r="J13" s="133" t="s">
        <v>134</v>
      </c>
      <c r="K13" s="133" t="s">
        <v>134</v>
      </c>
      <c r="L13" s="133" t="s">
        <v>134</v>
      </c>
      <c r="M13" s="133" t="s">
        <v>134</v>
      </c>
      <c r="N13" s="133" t="s">
        <v>134</v>
      </c>
      <c r="O13" s="133" t="s">
        <v>134</v>
      </c>
      <c r="P13" s="143">
        <v>2</v>
      </c>
      <c r="Q13" s="143">
        <v>10</v>
      </c>
    </row>
    <row r="14" spans="1:17" ht="21" customHeight="1">
      <c r="A14" s="11"/>
      <c r="B14" s="139" t="s">
        <v>390</v>
      </c>
      <c r="C14" s="137"/>
      <c r="D14" s="140">
        <v>4</v>
      </c>
      <c r="E14" s="141">
        <v>5098</v>
      </c>
      <c r="F14" s="142">
        <v>3</v>
      </c>
      <c r="G14" s="141">
        <v>4947</v>
      </c>
      <c r="H14" s="133" t="s">
        <v>134</v>
      </c>
      <c r="I14" s="133" t="s">
        <v>134</v>
      </c>
      <c r="J14" s="133" t="s">
        <v>134</v>
      </c>
      <c r="K14" s="133" t="s">
        <v>134</v>
      </c>
      <c r="L14" s="133">
        <v>1</v>
      </c>
      <c r="M14" s="133">
        <v>151</v>
      </c>
      <c r="N14" s="133" t="s">
        <v>134</v>
      </c>
      <c r="O14" s="133" t="s">
        <v>134</v>
      </c>
      <c r="P14" s="133" t="s">
        <v>134</v>
      </c>
      <c r="Q14" s="133" t="s">
        <v>134</v>
      </c>
    </row>
    <row r="15" spans="1:17" ht="21" customHeight="1">
      <c r="A15" s="11"/>
      <c r="B15" s="139" t="s">
        <v>391</v>
      </c>
      <c r="C15" s="137"/>
      <c r="D15" s="140">
        <v>7</v>
      </c>
      <c r="E15" s="141">
        <v>6471</v>
      </c>
      <c r="F15" s="142">
        <v>4</v>
      </c>
      <c r="G15" s="141">
        <v>6468</v>
      </c>
      <c r="H15" s="133" t="s">
        <v>134</v>
      </c>
      <c r="I15" s="133" t="s">
        <v>134</v>
      </c>
      <c r="J15" s="133" t="s">
        <v>134</v>
      </c>
      <c r="K15" s="133" t="s">
        <v>134</v>
      </c>
      <c r="L15" s="133" t="s">
        <v>134</v>
      </c>
      <c r="M15" s="133" t="s">
        <v>134</v>
      </c>
      <c r="N15" s="133" t="s">
        <v>134</v>
      </c>
      <c r="O15" s="133" t="s">
        <v>134</v>
      </c>
      <c r="P15" s="142">
        <v>3</v>
      </c>
      <c r="Q15" s="144">
        <v>3</v>
      </c>
    </row>
    <row r="16" spans="1:17" ht="21" customHeight="1">
      <c r="A16" s="11"/>
      <c r="B16" s="139" t="s">
        <v>392</v>
      </c>
      <c r="C16" s="137"/>
      <c r="D16" s="140">
        <v>4</v>
      </c>
      <c r="E16" s="141">
        <v>7712</v>
      </c>
      <c r="F16" s="142">
        <v>4</v>
      </c>
      <c r="G16" s="141">
        <v>7712</v>
      </c>
      <c r="H16" s="133" t="s">
        <v>134</v>
      </c>
      <c r="I16" s="133" t="s">
        <v>134</v>
      </c>
      <c r="J16" s="133" t="s">
        <v>134</v>
      </c>
      <c r="K16" s="133" t="s">
        <v>134</v>
      </c>
      <c r="L16" s="133" t="s">
        <v>134</v>
      </c>
      <c r="M16" s="133" t="s">
        <v>134</v>
      </c>
      <c r="N16" s="133" t="s">
        <v>134</v>
      </c>
      <c r="O16" s="133" t="s">
        <v>134</v>
      </c>
      <c r="P16" s="133" t="s">
        <v>134</v>
      </c>
      <c r="Q16" s="133" t="s">
        <v>134</v>
      </c>
    </row>
    <row r="17" spans="1:17" ht="21" customHeight="1">
      <c r="A17" s="11"/>
      <c r="B17" s="139" t="s">
        <v>393</v>
      </c>
      <c r="C17" s="137"/>
      <c r="D17" s="140">
        <v>22</v>
      </c>
      <c r="E17" s="141">
        <v>22047</v>
      </c>
      <c r="F17" s="142">
        <v>15</v>
      </c>
      <c r="G17" s="141">
        <v>22027</v>
      </c>
      <c r="H17" s="133" t="s">
        <v>134</v>
      </c>
      <c r="I17" s="133" t="s">
        <v>134</v>
      </c>
      <c r="J17" s="133" t="s">
        <v>134</v>
      </c>
      <c r="K17" s="133" t="s">
        <v>134</v>
      </c>
      <c r="L17" s="133">
        <v>2</v>
      </c>
      <c r="M17" s="133">
        <v>18</v>
      </c>
      <c r="N17" s="133" t="s">
        <v>134</v>
      </c>
      <c r="O17" s="133" t="s">
        <v>134</v>
      </c>
      <c r="P17" s="143">
        <v>5</v>
      </c>
      <c r="Q17" s="143">
        <v>2</v>
      </c>
    </row>
    <row r="18" spans="1:17" ht="21" customHeight="1">
      <c r="A18" s="11"/>
      <c r="B18" s="139" t="s">
        <v>394</v>
      </c>
      <c r="C18" s="137"/>
      <c r="D18" s="133" t="s">
        <v>134</v>
      </c>
      <c r="E18" s="133" t="s">
        <v>134</v>
      </c>
      <c r="F18" s="133" t="s">
        <v>134</v>
      </c>
      <c r="G18" s="133" t="s">
        <v>134</v>
      </c>
      <c r="H18" s="133" t="s">
        <v>134</v>
      </c>
      <c r="I18" s="133" t="s">
        <v>134</v>
      </c>
      <c r="J18" s="133" t="s">
        <v>134</v>
      </c>
      <c r="K18" s="133" t="s">
        <v>134</v>
      </c>
      <c r="L18" s="133" t="s">
        <v>134</v>
      </c>
      <c r="M18" s="133" t="s">
        <v>134</v>
      </c>
      <c r="N18" s="133" t="s">
        <v>134</v>
      </c>
      <c r="O18" s="133" t="s">
        <v>134</v>
      </c>
      <c r="P18" s="133" t="s">
        <v>134</v>
      </c>
      <c r="Q18" s="133" t="s">
        <v>134</v>
      </c>
    </row>
    <row r="19" spans="1:17" ht="21" customHeight="1">
      <c r="A19" s="11"/>
      <c r="B19" s="139" t="s">
        <v>395</v>
      </c>
      <c r="C19" s="137"/>
      <c r="D19" s="133" t="s">
        <v>134</v>
      </c>
      <c r="E19" s="133" t="s">
        <v>134</v>
      </c>
      <c r="F19" s="133" t="s">
        <v>134</v>
      </c>
      <c r="G19" s="133" t="s">
        <v>134</v>
      </c>
      <c r="H19" s="133" t="s">
        <v>134</v>
      </c>
      <c r="I19" s="133" t="s">
        <v>134</v>
      </c>
      <c r="J19" s="133" t="s">
        <v>134</v>
      </c>
      <c r="K19" s="133" t="s">
        <v>134</v>
      </c>
      <c r="L19" s="133" t="s">
        <v>134</v>
      </c>
      <c r="M19" s="133" t="s">
        <v>134</v>
      </c>
      <c r="N19" s="133" t="s">
        <v>134</v>
      </c>
      <c r="O19" s="133" t="s">
        <v>134</v>
      </c>
      <c r="P19" s="133" t="s">
        <v>134</v>
      </c>
      <c r="Q19" s="133" t="s">
        <v>134</v>
      </c>
    </row>
    <row r="20" spans="1:17" ht="21" customHeight="1">
      <c r="A20" s="11"/>
      <c r="B20" s="139" t="s">
        <v>396</v>
      </c>
      <c r="C20" s="137"/>
      <c r="D20" s="140">
        <v>8</v>
      </c>
      <c r="E20" s="141">
        <v>5341</v>
      </c>
      <c r="F20" s="142">
        <v>6</v>
      </c>
      <c r="G20" s="141">
        <v>5331</v>
      </c>
      <c r="H20" s="133" t="s">
        <v>134</v>
      </c>
      <c r="I20" s="133" t="s">
        <v>134</v>
      </c>
      <c r="J20" s="133">
        <v>1</v>
      </c>
      <c r="K20" s="133">
        <v>0</v>
      </c>
      <c r="L20" s="133">
        <v>1</v>
      </c>
      <c r="M20" s="133">
        <v>10</v>
      </c>
      <c r="N20" s="133" t="s">
        <v>134</v>
      </c>
      <c r="O20" s="133" t="s">
        <v>134</v>
      </c>
      <c r="P20" s="133" t="s">
        <v>134</v>
      </c>
      <c r="Q20" s="133" t="s">
        <v>134</v>
      </c>
    </row>
    <row r="21" spans="1:17" ht="21" customHeight="1">
      <c r="A21" s="11"/>
      <c r="B21" s="139" t="s">
        <v>397</v>
      </c>
      <c r="C21" s="137"/>
      <c r="D21" s="140">
        <v>13</v>
      </c>
      <c r="E21" s="141">
        <v>10520</v>
      </c>
      <c r="F21" s="142">
        <v>10</v>
      </c>
      <c r="G21" s="141">
        <v>10515</v>
      </c>
      <c r="H21" s="133" t="s">
        <v>134</v>
      </c>
      <c r="I21" s="133" t="s">
        <v>134</v>
      </c>
      <c r="J21" s="133" t="s">
        <v>134</v>
      </c>
      <c r="K21" s="133" t="s">
        <v>134</v>
      </c>
      <c r="L21" s="133">
        <v>1</v>
      </c>
      <c r="M21" s="133">
        <v>3</v>
      </c>
      <c r="N21" s="133" t="s">
        <v>134</v>
      </c>
      <c r="O21" s="133" t="s">
        <v>134</v>
      </c>
      <c r="P21" s="142">
        <v>2</v>
      </c>
      <c r="Q21" s="144">
        <v>2</v>
      </c>
    </row>
    <row r="22" spans="1:17" ht="21" customHeight="1">
      <c r="A22" s="11"/>
      <c r="B22" s="139" t="s">
        <v>398</v>
      </c>
      <c r="C22" s="137"/>
      <c r="D22" s="140">
        <v>3</v>
      </c>
      <c r="E22" s="141">
        <v>260</v>
      </c>
      <c r="F22" s="133" t="s">
        <v>134</v>
      </c>
      <c r="G22" s="133" t="s">
        <v>134</v>
      </c>
      <c r="H22" s="133" t="s">
        <v>134</v>
      </c>
      <c r="I22" s="133" t="s">
        <v>134</v>
      </c>
      <c r="J22" s="133">
        <v>1</v>
      </c>
      <c r="K22" s="133">
        <v>0</v>
      </c>
      <c r="L22" s="133">
        <v>1</v>
      </c>
      <c r="M22" s="133">
        <v>260</v>
      </c>
      <c r="N22" s="133" t="s">
        <v>134</v>
      </c>
      <c r="O22" s="133" t="s">
        <v>134</v>
      </c>
      <c r="P22" s="142">
        <v>1</v>
      </c>
      <c r="Q22" s="144">
        <v>0</v>
      </c>
    </row>
    <row r="23" spans="1:17" ht="21" customHeight="1">
      <c r="A23" s="11"/>
      <c r="B23" s="139" t="s">
        <v>399</v>
      </c>
      <c r="C23" s="137"/>
      <c r="D23" s="140">
        <v>3</v>
      </c>
      <c r="E23" s="141">
        <v>3452</v>
      </c>
      <c r="F23" s="142">
        <v>2</v>
      </c>
      <c r="G23" s="141">
        <v>3452</v>
      </c>
      <c r="H23" s="133" t="s">
        <v>134</v>
      </c>
      <c r="I23" s="133" t="s">
        <v>134</v>
      </c>
      <c r="J23" s="133" t="s">
        <v>134</v>
      </c>
      <c r="K23" s="133" t="s">
        <v>134</v>
      </c>
      <c r="L23" s="133" t="s">
        <v>134</v>
      </c>
      <c r="M23" s="133" t="s">
        <v>134</v>
      </c>
      <c r="N23" s="133" t="s">
        <v>134</v>
      </c>
      <c r="O23" s="133" t="s">
        <v>134</v>
      </c>
      <c r="P23" s="142">
        <v>1</v>
      </c>
      <c r="Q23" s="144">
        <v>0</v>
      </c>
    </row>
    <row r="24" spans="1:17" ht="21" customHeight="1">
      <c r="A24" s="11"/>
      <c r="B24" s="139" t="s">
        <v>400</v>
      </c>
      <c r="C24" s="137"/>
      <c r="D24" s="140">
        <v>2</v>
      </c>
      <c r="E24" s="141">
        <v>5</v>
      </c>
      <c r="F24" s="142">
        <v>1</v>
      </c>
      <c r="G24" s="141">
        <v>5</v>
      </c>
      <c r="H24" s="133" t="s">
        <v>134</v>
      </c>
      <c r="I24" s="133" t="s">
        <v>134</v>
      </c>
      <c r="J24" s="133" t="s">
        <v>134</v>
      </c>
      <c r="K24" s="133" t="s">
        <v>134</v>
      </c>
      <c r="L24" s="133" t="s">
        <v>134</v>
      </c>
      <c r="M24" s="133" t="s">
        <v>134</v>
      </c>
      <c r="N24" s="133" t="s">
        <v>134</v>
      </c>
      <c r="O24" s="133" t="s">
        <v>134</v>
      </c>
      <c r="P24" s="142">
        <v>1</v>
      </c>
      <c r="Q24" s="144">
        <v>0</v>
      </c>
    </row>
    <row r="25" spans="1:17" ht="21" customHeight="1">
      <c r="A25" s="11"/>
      <c r="B25" s="139" t="s">
        <v>401</v>
      </c>
      <c r="C25" s="137"/>
      <c r="D25" s="140">
        <v>9</v>
      </c>
      <c r="E25" s="141">
        <v>41304</v>
      </c>
      <c r="F25" s="142">
        <v>7</v>
      </c>
      <c r="G25" s="141">
        <v>41297</v>
      </c>
      <c r="H25" s="133" t="s">
        <v>134</v>
      </c>
      <c r="I25" s="133" t="s">
        <v>134</v>
      </c>
      <c r="J25" s="133" t="s">
        <v>134</v>
      </c>
      <c r="K25" s="133" t="s">
        <v>134</v>
      </c>
      <c r="L25" s="133" t="s">
        <v>134</v>
      </c>
      <c r="M25" s="133" t="s">
        <v>134</v>
      </c>
      <c r="N25" s="133" t="s">
        <v>134</v>
      </c>
      <c r="O25" s="133" t="s">
        <v>134</v>
      </c>
      <c r="P25" s="142">
        <v>2</v>
      </c>
      <c r="Q25" s="144">
        <v>7</v>
      </c>
    </row>
    <row r="26" spans="1:17" ht="21" customHeight="1">
      <c r="A26" s="11"/>
      <c r="B26" s="139" t="s">
        <v>402</v>
      </c>
      <c r="C26" s="137"/>
      <c r="D26" s="140">
        <v>1</v>
      </c>
      <c r="E26" s="141">
        <v>0</v>
      </c>
      <c r="F26" s="133" t="s">
        <v>134</v>
      </c>
      <c r="G26" s="133" t="s">
        <v>134</v>
      </c>
      <c r="H26" s="133" t="s">
        <v>134</v>
      </c>
      <c r="I26" s="133" t="s">
        <v>134</v>
      </c>
      <c r="J26" s="133" t="s">
        <v>134</v>
      </c>
      <c r="K26" s="133" t="s">
        <v>134</v>
      </c>
      <c r="L26" s="133" t="s">
        <v>134</v>
      </c>
      <c r="M26" s="133" t="s">
        <v>134</v>
      </c>
      <c r="N26" s="133" t="s">
        <v>134</v>
      </c>
      <c r="O26" s="133" t="s">
        <v>134</v>
      </c>
      <c r="P26" s="142">
        <v>1</v>
      </c>
      <c r="Q26" s="144">
        <v>0</v>
      </c>
    </row>
    <row r="27" spans="1:17" ht="21" customHeight="1">
      <c r="A27" s="11"/>
      <c r="B27" s="139" t="s">
        <v>403</v>
      </c>
      <c r="C27" s="137"/>
      <c r="D27" s="140">
        <v>4</v>
      </c>
      <c r="E27" s="141">
        <v>4594</v>
      </c>
      <c r="F27" s="142">
        <v>3</v>
      </c>
      <c r="G27" s="141">
        <v>4594</v>
      </c>
      <c r="H27" s="133" t="s">
        <v>134</v>
      </c>
      <c r="I27" s="133" t="s">
        <v>134</v>
      </c>
      <c r="J27" s="133" t="s">
        <v>134</v>
      </c>
      <c r="K27" s="133" t="s">
        <v>134</v>
      </c>
      <c r="L27" s="133" t="s">
        <v>134</v>
      </c>
      <c r="M27" s="133" t="s">
        <v>134</v>
      </c>
      <c r="N27" s="133" t="s">
        <v>134</v>
      </c>
      <c r="O27" s="133" t="s">
        <v>134</v>
      </c>
      <c r="P27" s="142">
        <v>1</v>
      </c>
      <c r="Q27" s="144">
        <v>0</v>
      </c>
    </row>
    <row r="28" spans="1:17" ht="21" customHeight="1">
      <c r="A28" s="11"/>
      <c r="B28" s="139" t="s">
        <v>404</v>
      </c>
      <c r="C28" s="137"/>
      <c r="D28" s="140">
        <v>4</v>
      </c>
      <c r="E28" s="141">
        <v>120</v>
      </c>
      <c r="F28" s="142">
        <v>1</v>
      </c>
      <c r="G28" s="141">
        <v>10</v>
      </c>
      <c r="H28" s="133" t="s">
        <v>134</v>
      </c>
      <c r="I28" s="133" t="s">
        <v>134</v>
      </c>
      <c r="J28" s="133" t="s">
        <v>134</v>
      </c>
      <c r="K28" s="133" t="s">
        <v>134</v>
      </c>
      <c r="L28" s="133" t="s">
        <v>134</v>
      </c>
      <c r="M28" s="133" t="s">
        <v>134</v>
      </c>
      <c r="N28" s="133" t="s">
        <v>134</v>
      </c>
      <c r="O28" s="133" t="s">
        <v>134</v>
      </c>
      <c r="P28" s="142">
        <v>3</v>
      </c>
      <c r="Q28" s="144">
        <v>110</v>
      </c>
    </row>
    <row r="29" spans="1:17" ht="21" customHeight="1">
      <c r="A29" s="11"/>
      <c r="B29" s="139" t="s">
        <v>405</v>
      </c>
      <c r="C29" s="137"/>
      <c r="D29" s="140">
        <v>5</v>
      </c>
      <c r="E29" s="141">
        <v>6917</v>
      </c>
      <c r="F29" s="142">
        <v>3</v>
      </c>
      <c r="G29" s="141">
        <v>6907</v>
      </c>
      <c r="H29" s="133" t="s">
        <v>134</v>
      </c>
      <c r="I29" s="133" t="s">
        <v>134</v>
      </c>
      <c r="J29" s="133" t="s">
        <v>134</v>
      </c>
      <c r="K29" s="133" t="s">
        <v>134</v>
      </c>
      <c r="L29" s="133" t="s">
        <v>134</v>
      </c>
      <c r="M29" s="133" t="s">
        <v>134</v>
      </c>
      <c r="N29" s="133" t="s">
        <v>134</v>
      </c>
      <c r="O29" s="133" t="s">
        <v>134</v>
      </c>
      <c r="P29" s="142">
        <v>2</v>
      </c>
      <c r="Q29" s="144">
        <v>10</v>
      </c>
    </row>
    <row r="30" spans="1:17" ht="21" customHeight="1">
      <c r="A30" s="11"/>
      <c r="B30" s="139" t="s">
        <v>406</v>
      </c>
      <c r="C30" s="137"/>
      <c r="D30" s="140">
        <v>10</v>
      </c>
      <c r="E30" s="141">
        <v>13162</v>
      </c>
      <c r="F30" s="142">
        <v>6</v>
      </c>
      <c r="G30" s="141">
        <v>13162</v>
      </c>
      <c r="H30" s="133" t="s">
        <v>134</v>
      </c>
      <c r="I30" s="133" t="s">
        <v>134</v>
      </c>
      <c r="J30" s="133" t="s">
        <v>134</v>
      </c>
      <c r="K30" s="133" t="s">
        <v>134</v>
      </c>
      <c r="L30" s="133" t="s">
        <v>134</v>
      </c>
      <c r="M30" s="133" t="s">
        <v>134</v>
      </c>
      <c r="N30" s="133" t="s">
        <v>134</v>
      </c>
      <c r="O30" s="133" t="s">
        <v>134</v>
      </c>
      <c r="P30" s="142">
        <v>4</v>
      </c>
      <c r="Q30" s="144">
        <v>0</v>
      </c>
    </row>
    <row r="31" spans="1:17" ht="21" customHeight="1">
      <c r="A31" s="11"/>
      <c r="B31" s="139" t="s">
        <v>407</v>
      </c>
      <c r="C31" s="137"/>
      <c r="D31" s="140">
        <v>5</v>
      </c>
      <c r="E31" s="141">
        <v>290</v>
      </c>
      <c r="F31" s="142">
        <v>3</v>
      </c>
      <c r="G31" s="141">
        <v>290</v>
      </c>
      <c r="H31" s="133" t="s">
        <v>134</v>
      </c>
      <c r="I31" s="133" t="s">
        <v>134</v>
      </c>
      <c r="J31" s="133">
        <v>1</v>
      </c>
      <c r="K31" s="133">
        <v>0</v>
      </c>
      <c r="L31" s="133" t="s">
        <v>134</v>
      </c>
      <c r="M31" s="133" t="s">
        <v>134</v>
      </c>
      <c r="N31" s="133" t="s">
        <v>134</v>
      </c>
      <c r="O31" s="133" t="s">
        <v>134</v>
      </c>
      <c r="P31" s="142">
        <v>1</v>
      </c>
      <c r="Q31" s="144">
        <v>0</v>
      </c>
    </row>
    <row r="32" spans="1:17" ht="21" customHeight="1">
      <c r="A32" s="11"/>
      <c r="B32" s="139" t="s">
        <v>408</v>
      </c>
      <c r="C32" s="137"/>
      <c r="D32" s="140">
        <v>4</v>
      </c>
      <c r="E32" s="141">
        <v>6386</v>
      </c>
      <c r="F32" s="142">
        <v>1</v>
      </c>
      <c r="G32" s="141">
        <v>5206</v>
      </c>
      <c r="H32" s="133" t="s">
        <v>134</v>
      </c>
      <c r="I32" s="133" t="s">
        <v>134</v>
      </c>
      <c r="J32" s="133" t="s">
        <v>134</v>
      </c>
      <c r="K32" s="133" t="s">
        <v>134</v>
      </c>
      <c r="L32" s="133">
        <v>1</v>
      </c>
      <c r="M32" s="133">
        <v>1180</v>
      </c>
      <c r="N32" s="133" t="s">
        <v>134</v>
      </c>
      <c r="O32" s="133" t="s">
        <v>134</v>
      </c>
      <c r="P32" s="142">
        <v>2</v>
      </c>
      <c r="Q32" s="144">
        <v>0</v>
      </c>
    </row>
    <row r="33" spans="1:17" ht="21" customHeight="1">
      <c r="A33" s="11"/>
      <c r="B33" s="139" t="s">
        <v>409</v>
      </c>
      <c r="C33" s="137"/>
      <c r="D33" s="140">
        <v>3</v>
      </c>
      <c r="E33" s="141">
        <v>12199</v>
      </c>
      <c r="F33" s="142">
        <v>3</v>
      </c>
      <c r="G33" s="141">
        <v>12199</v>
      </c>
      <c r="H33" s="133" t="s">
        <v>134</v>
      </c>
      <c r="I33" s="133" t="s">
        <v>134</v>
      </c>
      <c r="J33" s="133" t="s">
        <v>134</v>
      </c>
      <c r="K33" s="133" t="s">
        <v>134</v>
      </c>
      <c r="L33" s="133" t="s">
        <v>134</v>
      </c>
      <c r="M33" s="133" t="s">
        <v>134</v>
      </c>
      <c r="N33" s="133" t="s">
        <v>134</v>
      </c>
      <c r="O33" s="133" t="s">
        <v>134</v>
      </c>
      <c r="P33" s="133" t="s">
        <v>134</v>
      </c>
      <c r="Q33" s="133" t="s">
        <v>134</v>
      </c>
    </row>
    <row r="34" spans="1:17" ht="21" customHeight="1">
      <c r="A34" s="11"/>
      <c r="B34" s="139" t="s">
        <v>410</v>
      </c>
      <c r="C34" s="137"/>
      <c r="D34" s="140">
        <v>3</v>
      </c>
      <c r="E34" s="141">
        <v>6871</v>
      </c>
      <c r="F34" s="142">
        <v>3</v>
      </c>
      <c r="G34" s="141">
        <v>6871</v>
      </c>
      <c r="H34" s="133" t="s">
        <v>134</v>
      </c>
      <c r="I34" s="133" t="s">
        <v>134</v>
      </c>
      <c r="J34" s="133" t="s">
        <v>134</v>
      </c>
      <c r="K34" s="133" t="s">
        <v>134</v>
      </c>
      <c r="L34" s="133" t="s">
        <v>134</v>
      </c>
      <c r="M34" s="133" t="s">
        <v>134</v>
      </c>
      <c r="N34" s="133" t="s">
        <v>134</v>
      </c>
      <c r="O34" s="133" t="s">
        <v>134</v>
      </c>
      <c r="P34" s="133" t="s">
        <v>134</v>
      </c>
      <c r="Q34" s="133" t="s">
        <v>134</v>
      </c>
    </row>
    <row r="35" spans="1:17" ht="21" customHeight="1">
      <c r="A35" s="11"/>
      <c r="B35" s="139" t="s">
        <v>411</v>
      </c>
      <c r="C35" s="137"/>
      <c r="D35" s="140">
        <v>13</v>
      </c>
      <c r="E35" s="141">
        <v>9890</v>
      </c>
      <c r="F35" s="142">
        <v>5</v>
      </c>
      <c r="G35" s="141">
        <v>9851</v>
      </c>
      <c r="H35" s="133" t="s">
        <v>134</v>
      </c>
      <c r="I35" s="133" t="s">
        <v>134</v>
      </c>
      <c r="J35" s="133">
        <v>3</v>
      </c>
      <c r="K35" s="133">
        <v>10</v>
      </c>
      <c r="L35" s="133">
        <v>1</v>
      </c>
      <c r="M35" s="133">
        <v>20</v>
      </c>
      <c r="N35" s="133" t="s">
        <v>134</v>
      </c>
      <c r="O35" s="133" t="s">
        <v>134</v>
      </c>
      <c r="P35" s="142">
        <v>4</v>
      </c>
      <c r="Q35" s="144">
        <v>9</v>
      </c>
    </row>
    <row r="36" spans="1:19" ht="21" customHeight="1">
      <c r="A36" s="11"/>
      <c r="B36" s="139" t="s">
        <v>412</v>
      </c>
      <c r="C36" s="137"/>
      <c r="D36" s="140">
        <v>7</v>
      </c>
      <c r="E36" s="141">
        <v>3476</v>
      </c>
      <c r="F36" s="142">
        <v>2</v>
      </c>
      <c r="G36" s="141">
        <v>3467</v>
      </c>
      <c r="H36" s="133" t="s">
        <v>134</v>
      </c>
      <c r="I36" s="133" t="s">
        <v>134</v>
      </c>
      <c r="J36" s="133" t="s">
        <v>134</v>
      </c>
      <c r="K36" s="133" t="s">
        <v>134</v>
      </c>
      <c r="L36" s="133" t="s">
        <v>134</v>
      </c>
      <c r="M36" s="133" t="s">
        <v>134</v>
      </c>
      <c r="N36" s="133" t="s">
        <v>134</v>
      </c>
      <c r="O36" s="133" t="s">
        <v>134</v>
      </c>
      <c r="P36" s="142">
        <v>5</v>
      </c>
      <c r="Q36" s="144">
        <v>9</v>
      </c>
      <c r="S36" s="88"/>
    </row>
    <row r="37" spans="1:17" ht="21" customHeight="1">
      <c r="A37" s="11"/>
      <c r="B37" s="139" t="s">
        <v>413</v>
      </c>
      <c r="C37" s="137"/>
      <c r="D37" s="140">
        <v>4</v>
      </c>
      <c r="E37" s="141">
        <v>90</v>
      </c>
      <c r="F37" s="133" t="s">
        <v>134</v>
      </c>
      <c r="G37" s="133" t="s">
        <v>134</v>
      </c>
      <c r="H37" s="133" t="s">
        <v>134</v>
      </c>
      <c r="I37" s="133" t="s">
        <v>134</v>
      </c>
      <c r="J37" s="133">
        <v>1</v>
      </c>
      <c r="K37" s="133">
        <v>0</v>
      </c>
      <c r="L37" s="133">
        <v>1</v>
      </c>
      <c r="M37" s="133">
        <v>80</v>
      </c>
      <c r="N37" s="133" t="s">
        <v>134</v>
      </c>
      <c r="O37" s="133" t="s">
        <v>134</v>
      </c>
      <c r="P37" s="142">
        <v>2</v>
      </c>
      <c r="Q37" s="144">
        <v>10</v>
      </c>
    </row>
    <row r="38" spans="1:17" ht="21" customHeight="1">
      <c r="A38" s="11"/>
      <c r="B38" s="139" t="s">
        <v>414</v>
      </c>
      <c r="C38" s="137"/>
      <c r="D38" s="140">
        <v>3</v>
      </c>
      <c r="E38" s="141">
        <v>11</v>
      </c>
      <c r="F38" s="142">
        <v>1</v>
      </c>
      <c r="G38" s="141">
        <v>5</v>
      </c>
      <c r="H38" s="133" t="s">
        <v>134</v>
      </c>
      <c r="I38" s="133" t="s">
        <v>134</v>
      </c>
      <c r="J38" s="133" t="s">
        <v>134</v>
      </c>
      <c r="K38" s="133" t="s">
        <v>134</v>
      </c>
      <c r="L38" s="133" t="s">
        <v>134</v>
      </c>
      <c r="M38" s="133" t="s">
        <v>134</v>
      </c>
      <c r="N38" s="133" t="s">
        <v>134</v>
      </c>
      <c r="O38" s="133" t="s">
        <v>134</v>
      </c>
      <c r="P38" s="142">
        <v>2</v>
      </c>
      <c r="Q38" s="144">
        <v>6</v>
      </c>
    </row>
    <row r="39" spans="1:17" ht="21" customHeight="1">
      <c r="A39" s="11"/>
      <c r="B39" s="139" t="s">
        <v>415</v>
      </c>
      <c r="C39" s="137"/>
      <c r="D39" s="140">
        <v>5</v>
      </c>
      <c r="E39" s="141">
        <v>316</v>
      </c>
      <c r="F39" s="142">
        <v>2</v>
      </c>
      <c r="G39" s="141">
        <v>316</v>
      </c>
      <c r="H39" s="133" t="s">
        <v>134</v>
      </c>
      <c r="I39" s="133" t="s">
        <v>134</v>
      </c>
      <c r="J39" s="133">
        <v>2</v>
      </c>
      <c r="K39" s="133">
        <v>0</v>
      </c>
      <c r="L39" s="133" t="s">
        <v>134</v>
      </c>
      <c r="M39" s="133" t="s">
        <v>134</v>
      </c>
      <c r="N39" s="133" t="s">
        <v>134</v>
      </c>
      <c r="O39" s="133" t="s">
        <v>134</v>
      </c>
      <c r="P39" s="142">
        <v>1</v>
      </c>
      <c r="Q39" s="144">
        <v>0</v>
      </c>
    </row>
    <row r="40" spans="1:19" ht="21" customHeight="1">
      <c r="A40" s="11"/>
      <c r="B40" s="145" t="s">
        <v>416</v>
      </c>
      <c r="C40" s="137"/>
      <c r="D40" s="140"/>
      <c r="E40" s="141"/>
      <c r="F40" s="142"/>
      <c r="G40" s="141"/>
      <c r="H40" s="133"/>
      <c r="I40" s="133"/>
      <c r="J40" s="133"/>
      <c r="K40" s="133"/>
      <c r="L40" s="133"/>
      <c r="M40" s="133"/>
      <c r="N40" s="133"/>
      <c r="O40" s="133"/>
      <c r="P40" s="142"/>
      <c r="Q40" s="144"/>
      <c r="S40" s="21"/>
    </row>
    <row r="41" spans="1:17" ht="21" customHeight="1">
      <c r="A41" s="11"/>
      <c r="B41" s="139" t="s">
        <v>417</v>
      </c>
      <c r="C41" s="137"/>
      <c r="D41" s="140">
        <v>6</v>
      </c>
      <c r="E41" s="141">
        <v>3767</v>
      </c>
      <c r="F41" s="142">
        <v>3</v>
      </c>
      <c r="G41" s="141">
        <v>3737</v>
      </c>
      <c r="H41" s="133" t="s">
        <v>134</v>
      </c>
      <c r="I41" s="133" t="s">
        <v>134</v>
      </c>
      <c r="J41" s="133">
        <v>2</v>
      </c>
      <c r="K41" s="133">
        <v>0</v>
      </c>
      <c r="L41" s="133" t="s">
        <v>134</v>
      </c>
      <c r="M41" s="133" t="s">
        <v>134</v>
      </c>
      <c r="N41" s="133" t="s">
        <v>134</v>
      </c>
      <c r="O41" s="133" t="s">
        <v>134</v>
      </c>
      <c r="P41" s="142">
        <v>1</v>
      </c>
      <c r="Q41" s="144">
        <v>30</v>
      </c>
    </row>
    <row r="42" spans="1:17" ht="21" customHeight="1">
      <c r="A42" s="11"/>
      <c r="B42" s="139" t="s">
        <v>418</v>
      </c>
      <c r="C42" s="137"/>
      <c r="D42" s="140">
        <v>10</v>
      </c>
      <c r="E42" s="141">
        <v>11574</v>
      </c>
      <c r="F42" s="142">
        <v>2</v>
      </c>
      <c r="G42" s="141">
        <v>11574</v>
      </c>
      <c r="H42" s="133" t="s">
        <v>134</v>
      </c>
      <c r="I42" s="133" t="s">
        <v>134</v>
      </c>
      <c r="J42" s="133">
        <v>2</v>
      </c>
      <c r="K42" s="133">
        <v>0</v>
      </c>
      <c r="L42" s="133" t="s">
        <v>134</v>
      </c>
      <c r="M42" s="133" t="s">
        <v>134</v>
      </c>
      <c r="N42" s="133" t="s">
        <v>134</v>
      </c>
      <c r="O42" s="133" t="s">
        <v>134</v>
      </c>
      <c r="P42" s="142">
        <v>6</v>
      </c>
      <c r="Q42" s="144">
        <v>0</v>
      </c>
    </row>
    <row r="43" spans="1:17" ht="21" customHeight="1">
      <c r="A43" s="11"/>
      <c r="B43" s="139" t="s">
        <v>419</v>
      </c>
      <c r="C43" s="137"/>
      <c r="D43" s="140">
        <v>11</v>
      </c>
      <c r="E43" s="141">
        <v>29471</v>
      </c>
      <c r="F43" s="142">
        <v>5</v>
      </c>
      <c r="G43" s="141">
        <v>20720</v>
      </c>
      <c r="H43" s="133" t="s">
        <v>134</v>
      </c>
      <c r="I43" s="133" t="s">
        <v>134</v>
      </c>
      <c r="J43" s="133" t="s">
        <v>134</v>
      </c>
      <c r="K43" s="133" t="s">
        <v>134</v>
      </c>
      <c r="L43" s="133" t="s">
        <v>134</v>
      </c>
      <c r="M43" s="133" t="s">
        <v>134</v>
      </c>
      <c r="N43" s="133" t="s">
        <v>134</v>
      </c>
      <c r="O43" s="133" t="s">
        <v>134</v>
      </c>
      <c r="P43" s="142">
        <v>6</v>
      </c>
      <c r="Q43" s="33">
        <v>8751</v>
      </c>
    </row>
    <row r="44" spans="1:17" ht="14.25" thickBot="1">
      <c r="A44" s="18"/>
      <c r="B44" s="18"/>
      <c r="C44" s="15"/>
      <c r="D44" s="146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4.25">
      <c r="A45" s="148"/>
      <c r="B45" s="148" t="s">
        <v>420</v>
      </c>
      <c r="C45" s="47"/>
      <c r="D45" s="4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4.25">
      <c r="A46" s="23"/>
      <c r="B46" s="283"/>
      <c r="C46" s="283"/>
      <c r="D46" s="28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50" ht="13.5">
      <c r="G50" s="21"/>
    </row>
  </sheetData>
  <mergeCells count="22">
    <mergeCell ref="A4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B46:D46"/>
    <mergeCell ref="A1:Q1"/>
    <mergeCell ref="Q5:Q6"/>
    <mergeCell ref="H5:I5"/>
    <mergeCell ref="D4:E4"/>
    <mergeCell ref="F4:I4"/>
    <mergeCell ref="J4:K4"/>
    <mergeCell ref="L4:M4"/>
    <mergeCell ref="N4:O4"/>
    <mergeCell ref="P4:Q4"/>
  </mergeCells>
  <printOptions/>
  <pageMargins left="0.5118110236220472" right="0.5118110236220472" top="0.7086614173228347" bottom="0.3937007874015748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2007-02-05T05:30:13Z</cp:lastPrinted>
  <dcterms:created xsi:type="dcterms:W3CDTF">2006-11-16T02:29:58Z</dcterms:created>
  <dcterms:modified xsi:type="dcterms:W3CDTF">2007-07-04T01:31:18Z</dcterms:modified>
  <cp:category/>
  <cp:version/>
  <cp:contentType/>
  <cp:contentStatus/>
</cp:coreProperties>
</file>