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665" windowWidth="14700" windowHeight="10800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<sst xmlns="http://schemas.openxmlformats.org/spreadsheetml/2006/main" count="160" uniqueCount="118">
  <si>
    <t>第3表　従業地・通学地による常住市区町村，男女別15歳以上就業者数及び</t>
  </si>
  <si>
    <t>①</t>
  </si>
  <si>
    <t>②</t>
  </si>
  <si>
    <t>区         分</t>
  </si>
  <si>
    <t>15歳以上
就業者・通学
者総数  (A)</t>
  </si>
  <si>
    <t>高松市への
通勤・通学
者 数 (B)</t>
  </si>
  <si>
    <t>高松市への
通勤・通学
者流入率
(B/A)</t>
  </si>
  <si>
    <t>左のうち通勤者の状況</t>
  </si>
  <si>
    <t>Both sexes</t>
  </si>
  <si>
    <t>15歳以上
就業者数
(C)</t>
  </si>
  <si>
    <t>高松市への
通勤者数
(D)</t>
  </si>
  <si>
    <t>高松市への
通勤者流入
率(D/C)</t>
  </si>
  <si>
    <t>15歳以上通学者</t>
  </si>
  <si>
    <t>15歳未満通学者
を含む通学者</t>
  </si>
  <si>
    <t>通学する者</t>
  </si>
  <si>
    <t>村 に 常 住</t>
  </si>
  <si>
    <t>　　宅</t>
  </si>
  <si>
    <t>-</t>
  </si>
  <si>
    <t>　　外</t>
  </si>
  <si>
    <t>町 村 に 常 住</t>
  </si>
  <si>
    <t>県全体568,592</t>
  </si>
  <si>
    <t>　　内(takamatu)</t>
  </si>
  <si>
    <t>総                   数</t>
  </si>
  <si>
    <t>市                   部</t>
  </si>
  <si>
    <t>郡                   部</t>
  </si>
  <si>
    <t>　　　</t>
  </si>
  <si>
    <t>202</t>
  </si>
  <si>
    <t>丸     亀      市</t>
  </si>
  <si>
    <t>203</t>
  </si>
  <si>
    <t>坂     出      市</t>
  </si>
  <si>
    <t>204</t>
  </si>
  <si>
    <t>善   通   寺   市</t>
  </si>
  <si>
    <t>205</t>
  </si>
  <si>
    <t>観   音   寺   市</t>
  </si>
  <si>
    <t>大        川        郡</t>
  </si>
  <si>
    <t>301</t>
  </si>
  <si>
    <t>引     田      町</t>
  </si>
  <si>
    <t>302</t>
  </si>
  <si>
    <t>白     鳥      町</t>
  </si>
  <si>
    <t>303</t>
  </si>
  <si>
    <t>大     内      町</t>
  </si>
  <si>
    <t>304</t>
  </si>
  <si>
    <t>津     田      町</t>
  </si>
  <si>
    <t>305</t>
  </si>
  <si>
    <t>大     川      町</t>
  </si>
  <si>
    <t>306</t>
  </si>
  <si>
    <t>志     度      町</t>
  </si>
  <si>
    <t>307</t>
  </si>
  <si>
    <t>寒     川      町</t>
  </si>
  <si>
    <t>308</t>
  </si>
  <si>
    <t>長     尾      町</t>
  </si>
  <si>
    <t>小        豆        郡</t>
  </si>
  <si>
    <t>321</t>
  </si>
  <si>
    <t>内     海      町</t>
  </si>
  <si>
    <t>322</t>
  </si>
  <si>
    <t>土     庄      町</t>
  </si>
  <si>
    <t>323</t>
  </si>
  <si>
    <t>池     田      町</t>
  </si>
  <si>
    <t>木        田        郡</t>
  </si>
  <si>
    <t>341</t>
  </si>
  <si>
    <t>三     木      町</t>
  </si>
  <si>
    <t>342</t>
  </si>
  <si>
    <t>牟     礼      町</t>
  </si>
  <si>
    <t>343</t>
  </si>
  <si>
    <t>庵     治      町</t>
  </si>
  <si>
    <t>香        川        郡</t>
  </si>
  <si>
    <t>361</t>
  </si>
  <si>
    <t>塩     江      町</t>
  </si>
  <si>
    <t>362</t>
  </si>
  <si>
    <t>香     川      町</t>
  </si>
  <si>
    <t>363</t>
  </si>
  <si>
    <t>香     南      町</t>
  </si>
  <si>
    <t>364</t>
  </si>
  <si>
    <t>直     島      町</t>
  </si>
  <si>
    <t>綾        歌         郡</t>
  </si>
  <si>
    <t>381</t>
  </si>
  <si>
    <t>綾     上      町</t>
  </si>
  <si>
    <t>382</t>
  </si>
  <si>
    <t>綾     南      町</t>
  </si>
  <si>
    <t>383</t>
  </si>
  <si>
    <t>国   分   寺   町</t>
  </si>
  <si>
    <t>384</t>
  </si>
  <si>
    <t>綾     歌      町</t>
  </si>
  <si>
    <t>385</t>
  </si>
  <si>
    <t>飯     山      町</t>
  </si>
  <si>
    <t>386</t>
  </si>
  <si>
    <t>宇   多   津   町</t>
  </si>
  <si>
    <t>仲     多     度     郡</t>
  </si>
  <si>
    <t>401</t>
  </si>
  <si>
    <t>琴     南      町</t>
  </si>
  <si>
    <t>402</t>
  </si>
  <si>
    <t>満     濃      町</t>
  </si>
  <si>
    <t>403</t>
  </si>
  <si>
    <t>琴     平      町</t>
  </si>
  <si>
    <t>404</t>
  </si>
  <si>
    <t>多   度   津   町</t>
  </si>
  <si>
    <t>405</t>
  </si>
  <si>
    <t>仲     南      町</t>
  </si>
  <si>
    <t>三        豊         郡</t>
  </si>
  <si>
    <t>421</t>
  </si>
  <si>
    <t>高     瀬      町</t>
  </si>
  <si>
    <t>422</t>
  </si>
  <si>
    <t>山     本      町</t>
  </si>
  <si>
    <t>423</t>
  </si>
  <si>
    <t>三     野      町</t>
  </si>
  <si>
    <t>424</t>
  </si>
  <si>
    <t>大   野   原   町</t>
  </si>
  <si>
    <t>425</t>
  </si>
  <si>
    <t>豊     中      町</t>
  </si>
  <si>
    <t>426</t>
  </si>
  <si>
    <t>詫     間      町</t>
  </si>
  <si>
    <t>427</t>
  </si>
  <si>
    <t>仁     尾      町</t>
  </si>
  <si>
    <t>428</t>
  </si>
  <si>
    <t>豊     浜      町</t>
  </si>
  <si>
    <t>429</t>
  </si>
  <si>
    <t>財     田      町</t>
  </si>
  <si>
    <t>第23表　香川県内市町別就業者・通学者数及び高松市への通勤・通学者数（15歳以上）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</si>
</sst>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##,###,###,##0;&quot;-&quot;##,###,###,##0"/>
    <numFmt numFmtId="179" formatCode="\ ###,###,##0;&quot;-&quot;###,###,##0"/>
    <numFmt numFmtId="180" formatCode="#,##0.0_);[Red]\(#,##0.0\)"/>
    <numFmt numFmtId="181" formatCode="0.0_);[Red]\(0.0\)"/>
    <numFmt numFmtId="182" formatCode="0.0;&quot;△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明朝"/>
      <family val="1"/>
    </font>
    <font>
      <b/>
      <sz val="12"/>
      <color indexed="8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76" fontId="2" fillId="0" borderId="0" xfId="20" applyNumberFormat="1" applyFont="1" applyFill="1" applyBorder="1" applyAlignment="1">
      <alignment horizontal="left" vertical="center"/>
      <protection/>
    </xf>
    <xf numFmtId="176" fontId="2" fillId="0" borderId="0" xfId="20" applyNumberFormat="1" applyFont="1" applyFill="1" applyBorder="1" applyAlignment="1">
      <alignment horizontal="right" vertical="center"/>
      <protection/>
    </xf>
    <xf numFmtId="176" fontId="3" fillId="0" borderId="0" xfId="20" applyNumberFormat="1" applyFont="1" applyFill="1" applyBorder="1" applyAlignment="1">
      <alignment horizontal="right" vertical="center"/>
      <protection/>
    </xf>
    <xf numFmtId="49" fontId="5" fillId="0" borderId="0" xfId="20" applyNumberFormat="1" applyFont="1" applyAlignment="1">
      <alignment vertical="top"/>
      <protection/>
    </xf>
    <xf numFmtId="176" fontId="5" fillId="0" borderId="0" xfId="20" applyNumberFormat="1" applyFont="1" applyAlignment="1">
      <alignment horizontal="left" vertical="top"/>
      <protection/>
    </xf>
    <xf numFmtId="49" fontId="5" fillId="0" borderId="0" xfId="20" applyNumberFormat="1" applyFont="1" applyFill="1" applyBorder="1" applyAlignment="1">
      <alignment vertical="top"/>
      <protection/>
    </xf>
    <xf numFmtId="0" fontId="6" fillId="0" borderId="0" xfId="20" applyNumberFormat="1" applyFont="1" applyFill="1" applyBorder="1" applyAlignment="1">
      <alignment horizontal="left" vertical="top"/>
      <protection/>
    </xf>
    <xf numFmtId="0" fontId="7" fillId="0" borderId="0" xfId="20" applyNumberFormat="1" applyFont="1" applyFill="1" applyBorder="1" applyAlignment="1">
      <alignment horizontal="right" vertical="top"/>
      <protection/>
    </xf>
    <xf numFmtId="49" fontId="5" fillId="0" borderId="0" xfId="20" applyNumberFormat="1" applyFont="1" applyBorder="1" applyAlignment="1">
      <alignment vertical="top"/>
      <protection/>
    </xf>
    <xf numFmtId="49" fontId="5" fillId="0" borderId="0" xfId="20" applyNumberFormat="1" applyFont="1" applyFill="1" applyBorder="1" applyAlignment="1">
      <alignment horizontal="center" vertical="center"/>
      <protection/>
    </xf>
    <xf numFmtId="49" fontId="5" fillId="0" borderId="0" xfId="20" applyNumberFormat="1" applyFont="1" applyFill="1" applyBorder="1" applyAlignment="1">
      <alignment horizontal="center" vertical="top"/>
      <protection/>
    </xf>
    <xf numFmtId="177" fontId="5" fillId="0" borderId="0" xfId="20" applyNumberFormat="1" applyFont="1" applyFill="1" applyBorder="1" applyAlignment="1">
      <alignment vertical="top"/>
      <protection/>
    </xf>
    <xf numFmtId="49" fontId="9" fillId="0" borderId="0" xfId="2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77" fontId="5" fillId="0" borderId="1" xfId="20" applyNumberFormat="1" applyFont="1" applyFill="1" applyBorder="1" applyAlignment="1">
      <alignment horizontal="center" vertical="top" wrapText="1"/>
      <protection/>
    </xf>
    <xf numFmtId="49" fontId="5" fillId="0" borderId="1" xfId="20" applyNumberFormat="1" applyFont="1" applyFill="1" applyBorder="1" applyAlignment="1">
      <alignment horizontal="center" vertical="top" wrapText="1"/>
      <protection/>
    </xf>
    <xf numFmtId="49" fontId="5" fillId="0" borderId="2" xfId="20" applyNumberFormat="1" applyFont="1" applyFill="1" applyBorder="1" applyAlignment="1">
      <alignment horizontal="center" vertical="top" wrapText="1"/>
      <protection/>
    </xf>
    <xf numFmtId="49" fontId="8" fillId="0" borderId="0" xfId="20" applyNumberFormat="1" applyFont="1" applyFill="1" applyBorder="1" applyAlignment="1">
      <alignment horizontal="distributed" vertical="top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49" fontId="5" fillId="0" borderId="0" xfId="20" applyNumberFormat="1" applyFont="1" applyFill="1" applyBorder="1" applyAlignment="1">
      <alignment horizontal="left" vertical="top"/>
      <protection/>
    </xf>
    <xf numFmtId="178" fontId="5" fillId="0" borderId="0" xfId="20" applyNumberFormat="1" applyFont="1" applyFill="1" applyBorder="1" applyAlignment="1">
      <alignment horizontal="right" vertical="top"/>
      <protection/>
    </xf>
    <xf numFmtId="49" fontId="8" fillId="0" borderId="4" xfId="20" applyNumberFormat="1" applyFont="1" applyFill="1" applyBorder="1" applyAlignment="1">
      <alignment horizontal="center" vertical="center"/>
      <protection/>
    </xf>
    <xf numFmtId="49" fontId="8" fillId="0" borderId="0" xfId="20" applyNumberFormat="1" applyFont="1" applyFill="1" applyBorder="1" applyAlignment="1">
      <alignment vertical="center"/>
      <protection/>
    </xf>
    <xf numFmtId="178" fontId="5" fillId="0" borderId="0" xfId="20" applyNumberFormat="1" applyFont="1" applyFill="1" applyBorder="1" applyAlignment="1">
      <alignment horizontal="right" vertical="center"/>
      <protection/>
    </xf>
    <xf numFmtId="177" fontId="5" fillId="0" borderId="0" xfId="20" applyNumberFormat="1" applyFont="1" applyFill="1" applyBorder="1" applyAlignment="1">
      <alignment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179" fontId="5" fillId="0" borderId="5" xfId="20" applyNumberFormat="1" applyFont="1" applyFill="1" applyBorder="1" applyAlignment="1">
      <alignment vertical="top"/>
      <protection/>
    </xf>
    <xf numFmtId="49" fontId="10" fillId="0" borderId="0" xfId="20" applyNumberFormat="1" applyFont="1" applyAlignment="1">
      <alignment vertical="center"/>
      <protection/>
    </xf>
    <xf numFmtId="176" fontId="10" fillId="0" borderId="0" xfId="20" applyNumberFormat="1" applyFont="1" applyAlignment="1">
      <alignment horizontal="left" vertical="center"/>
      <protection/>
    </xf>
    <xf numFmtId="49" fontId="10" fillId="0" borderId="0" xfId="20" applyNumberFormat="1" applyFont="1" applyFill="1" applyBorder="1" applyAlignment="1">
      <alignment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179" fontId="11" fillId="0" borderId="5" xfId="20" applyNumberFormat="1" applyFont="1" applyFill="1" applyBorder="1" applyAlignment="1">
      <alignment vertical="center"/>
      <protection/>
    </xf>
    <xf numFmtId="179" fontId="11" fillId="0" borderId="0" xfId="20" applyNumberFormat="1" applyFont="1" applyFill="1" applyBorder="1" applyAlignment="1">
      <alignment vertical="center"/>
      <protection/>
    </xf>
    <xf numFmtId="180" fontId="11" fillId="0" borderId="0" xfId="20" applyNumberFormat="1" applyFont="1" applyFill="1" applyBorder="1" applyAlignment="1">
      <alignment horizontal="right" vertical="center"/>
      <protection/>
    </xf>
    <xf numFmtId="177" fontId="11" fillId="0" borderId="0" xfId="20" applyNumberFormat="1" applyFont="1" applyFill="1" applyBorder="1" applyAlignment="1">
      <alignment vertical="center"/>
      <protection/>
    </xf>
    <xf numFmtId="181" fontId="11" fillId="0" borderId="0" xfId="20" applyNumberFormat="1" applyFont="1" applyFill="1" applyBorder="1" applyAlignment="1">
      <alignment horizontal="right" vertical="center"/>
      <protection/>
    </xf>
    <xf numFmtId="179" fontId="10" fillId="0" borderId="0" xfId="20" applyNumberFormat="1" applyFont="1" applyFill="1" applyBorder="1" applyAlignment="1">
      <alignment vertical="center"/>
      <protection/>
    </xf>
    <xf numFmtId="49" fontId="10" fillId="0" borderId="0" xfId="20" applyNumberFormat="1" applyFont="1" applyBorder="1" applyAlignment="1">
      <alignment vertical="center"/>
      <protection/>
    </xf>
    <xf numFmtId="49" fontId="12" fillId="0" borderId="0" xfId="20" applyNumberFormat="1" applyFont="1" applyAlignment="1">
      <alignment vertical="center"/>
      <protection/>
    </xf>
    <xf numFmtId="176" fontId="12" fillId="0" borderId="0" xfId="20" applyNumberFormat="1" applyFont="1" applyAlignment="1">
      <alignment horizontal="left" vertical="center"/>
      <protection/>
    </xf>
    <xf numFmtId="49" fontId="12" fillId="0" borderId="0" xfId="20" applyNumberFormat="1" applyFont="1" applyFill="1" applyBorder="1" applyAlignment="1">
      <alignment vertical="center"/>
      <protection/>
    </xf>
    <xf numFmtId="49" fontId="13" fillId="0" borderId="0" xfId="20" applyNumberFormat="1" applyFont="1" applyFill="1" applyBorder="1" applyAlignment="1">
      <alignment horizontal="center" vertical="center"/>
      <protection/>
    </xf>
    <xf numFmtId="179" fontId="13" fillId="0" borderId="5" xfId="20" applyNumberFormat="1" applyFont="1" applyFill="1" applyBorder="1" applyAlignment="1">
      <alignment vertical="center"/>
      <protection/>
    </xf>
    <xf numFmtId="179" fontId="13" fillId="0" borderId="0" xfId="20" applyNumberFormat="1" applyFont="1" applyFill="1" applyBorder="1" applyAlignment="1">
      <alignment vertical="center"/>
      <protection/>
    </xf>
    <xf numFmtId="180" fontId="14" fillId="0" borderId="0" xfId="20" applyNumberFormat="1" applyFont="1" applyFill="1" applyBorder="1" applyAlignment="1">
      <alignment horizontal="right" vertical="center"/>
      <protection/>
    </xf>
    <xf numFmtId="177" fontId="13" fillId="0" borderId="0" xfId="20" applyNumberFormat="1" applyFont="1" applyFill="1" applyBorder="1" applyAlignment="1">
      <alignment vertical="center"/>
      <protection/>
    </xf>
    <xf numFmtId="181" fontId="13" fillId="0" borderId="0" xfId="20" applyNumberFormat="1" applyFont="1" applyFill="1" applyBorder="1" applyAlignment="1">
      <alignment horizontal="right" vertical="center"/>
      <protection/>
    </xf>
    <xf numFmtId="179" fontId="12" fillId="0" borderId="0" xfId="20" applyNumberFormat="1" applyFont="1" applyFill="1" applyBorder="1" applyAlignment="1">
      <alignment vertical="center"/>
      <protection/>
    </xf>
    <xf numFmtId="49" fontId="12" fillId="0" borderId="0" xfId="20" applyNumberFormat="1" applyFont="1" applyBorder="1" applyAlignment="1">
      <alignment vertical="center"/>
      <protection/>
    </xf>
    <xf numFmtId="49" fontId="5" fillId="0" borderId="0" xfId="20" applyNumberFormat="1" applyFont="1" applyAlignment="1">
      <alignment vertical="center"/>
      <protection/>
    </xf>
    <xf numFmtId="176" fontId="5" fillId="0" borderId="0" xfId="20" applyNumberFormat="1" applyFont="1" applyAlignment="1">
      <alignment horizontal="left" vertical="center"/>
      <protection/>
    </xf>
    <xf numFmtId="49" fontId="5" fillId="0" borderId="0" xfId="20" applyNumberFormat="1" applyFont="1" applyFill="1" applyBorder="1" applyAlignment="1">
      <alignment vertical="center"/>
      <protection/>
    </xf>
    <xf numFmtId="179" fontId="8" fillId="0" borderId="5" xfId="20" applyNumberFormat="1" applyFont="1" applyFill="1" applyBorder="1" applyAlignment="1">
      <alignment vertical="center"/>
      <protection/>
    </xf>
    <xf numFmtId="178" fontId="8" fillId="0" borderId="0" xfId="20" applyNumberFormat="1" applyFont="1" applyFill="1" applyBorder="1" applyAlignment="1">
      <alignment horizontal="right" vertical="center"/>
      <protection/>
    </xf>
    <xf numFmtId="180" fontId="15" fillId="0" borderId="0" xfId="20" applyNumberFormat="1" applyFont="1" applyFill="1" applyBorder="1" applyAlignment="1">
      <alignment horizontal="right" vertical="center"/>
      <protection/>
    </xf>
    <xf numFmtId="177" fontId="8" fillId="0" borderId="0" xfId="20" applyNumberFormat="1" applyFont="1" applyFill="1" applyBorder="1" applyAlignment="1">
      <alignment vertical="center"/>
      <protection/>
    </xf>
    <xf numFmtId="181" fontId="8" fillId="0" borderId="0" xfId="20" applyNumberFormat="1" applyFont="1" applyFill="1" applyBorder="1" applyAlignment="1">
      <alignment horizontal="right" vertical="center"/>
      <protection/>
    </xf>
    <xf numFmtId="49" fontId="5" fillId="0" borderId="0" xfId="20" applyNumberFormat="1" applyFont="1" applyBorder="1" applyAlignment="1">
      <alignment vertical="center"/>
      <protection/>
    </xf>
    <xf numFmtId="176" fontId="16" fillId="0" borderId="0" xfId="20" applyNumberFormat="1" applyFont="1" applyFill="1" applyBorder="1" applyAlignment="1">
      <alignment horizontal="left" vertical="center" wrapText="1"/>
      <protection/>
    </xf>
    <xf numFmtId="49" fontId="11" fillId="0" borderId="0" xfId="20" applyNumberFormat="1" applyFont="1" applyFill="1" applyBorder="1" applyAlignment="1">
      <alignment vertical="center"/>
      <protection/>
    </xf>
    <xf numFmtId="176" fontId="11" fillId="0" borderId="0" xfId="20" applyNumberFormat="1" applyFont="1" applyFill="1" applyBorder="1" applyAlignment="1">
      <alignment horizontal="left" vertical="center" wrapText="1"/>
      <protection/>
    </xf>
    <xf numFmtId="179" fontId="8" fillId="0" borderId="0" xfId="20" applyNumberFormat="1" applyFont="1" applyFill="1" applyBorder="1" applyAlignment="1">
      <alignment vertical="center"/>
      <protection/>
    </xf>
    <xf numFmtId="49" fontId="11" fillId="0" borderId="4" xfId="20" applyNumberFormat="1" applyFont="1" applyFill="1" applyBorder="1" applyAlignment="1">
      <alignment horizontal="center" vertical="center"/>
      <protection/>
    </xf>
    <xf numFmtId="179" fontId="5" fillId="0" borderId="0" xfId="20" applyNumberFormat="1" applyFont="1" applyFill="1" applyBorder="1" applyAlignment="1">
      <alignment vertical="top"/>
      <protection/>
    </xf>
    <xf numFmtId="180" fontId="17" fillId="0" borderId="0" xfId="20" applyNumberFormat="1" applyFont="1" applyFill="1" applyBorder="1" applyAlignment="1">
      <alignment horizontal="right" vertical="center"/>
      <protection/>
    </xf>
    <xf numFmtId="181" fontId="5" fillId="0" borderId="0" xfId="20" applyNumberFormat="1" applyFont="1" applyFill="1" applyBorder="1" applyAlignment="1">
      <alignment horizontal="right" vertical="center"/>
      <protection/>
    </xf>
    <xf numFmtId="177" fontId="0" fillId="0" borderId="0" xfId="0" applyNumberFormat="1" applyFill="1" applyBorder="1" applyAlignment="1">
      <alignment/>
    </xf>
    <xf numFmtId="176" fontId="3" fillId="0" borderId="6" xfId="20" applyNumberFormat="1" applyFont="1" applyFill="1" applyBorder="1" applyAlignment="1">
      <alignment horizontal="center" vertical="center"/>
      <protection/>
    </xf>
    <xf numFmtId="49" fontId="5" fillId="0" borderId="6" xfId="20" applyNumberFormat="1" applyFont="1" applyFill="1" applyBorder="1" applyAlignment="1">
      <alignment vertical="top"/>
      <protection/>
    </xf>
    <xf numFmtId="0" fontId="6" fillId="0" borderId="6" xfId="20" applyNumberFormat="1" applyFont="1" applyFill="1" applyBorder="1" applyAlignment="1">
      <alignment horizontal="left" vertical="top"/>
      <protection/>
    </xf>
    <xf numFmtId="177" fontId="6" fillId="0" borderId="6" xfId="20" applyNumberFormat="1" applyFont="1" applyFill="1" applyBorder="1" applyAlignment="1">
      <alignment vertical="top"/>
      <protection/>
    </xf>
    <xf numFmtId="49" fontId="8" fillId="0" borderId="7" xfId="20" applyNumberFormat="1" applyFont="1" applyFill="1" applyBorder="1" applyAlignment="1">
      <alignment horizontal="center" vertical="center"/>
      <protection/>
    </xf>
    <xf numFmtId="179" fontId="5" fillId="0" borderId="6" xfId="20" applyNumberFormat="1" applyFont="1" applyFill="1" applyBorder="1" applyAlignment="1">
      <alignment vertical="top"/>
      <protection/>
    </xf>
    <xf numFmtId="178" fontId="5" fillId="0" borderId="6" xfId="20" applyNumberFormat="1" applyFont="1" applyFill="1" applyBorder="1" applyAlignment="1">
      <alignment horizontal="right" vertical="center"/>
      <protection/>
    </xf>
    <xf numFmtId="180" fontId="17" fillId="0" borderId="6" xfId="20" applyNumberFormat="1" applyFont="1" applyFill="1" applyBorder="1" applyAlignment="1">
      <alignment horizontal="right" vertical="center"/>
      <protection/>
    </xf>
    <xf numFmtId="177" fontId="5" fillId="0" borderId="6" xfId="20" applyNumberFormat="1" applyFont="1" applyFill="1" applyBorder="1" applyAlignment="1">
      <alignment vertical="center"/>
      <protection/>
    </xf>
    <xf numFmtId="181" fontId="5" fillId="0" borderId="6" xfId="20" applyNumberFormat="1" applyFont="1" applyFill="1" applyBorder="1" applyAlignment="1">
      <alignment horizontal="right" vertical="center"/>
      <protection/>
    </xf>
    <xf numFmtId="177" fontId="8" fillId="0" borderId="2" xfId="20" applyNumberFormat="1" applyFont="1" applyFill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8" fillId="0" borderId="11" xfId="20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3"/>
  <sheetViews>
    <sheetView showGridLines="0" tabSelected="1" workbookViewId="0" topLeftCell="A1">
      <selection activeCell="E43" sqref="E43"/>
    </sheetView>
  </sheetViews>
  <sheetFormatPr defaultColWidth="7.625" defaultRowHeight="14.25" customHeight="1"/>
  <cols>
    <col min="1" max="1" width="1.75390625" style="0" customWidth="1"/>
    <col min="2" max="2" width="4.875" style="1" hidden="1" customWidth="1"/>
    <col min="3" max="3" width="2.875" style="0" customWidth="1"/>
    <col min="4" max="4" width="25.00390625" style="2" customWidth="1"/>
    <col min="5" max="5" width="12.375" style="3" customWidth="1"/>
    <col min="6" max="6" width="11.125" style="0" customWidth="1"/>
    <col min="7" max="7" width="9.875" style="0" customWidth="1"/>
    <col min="8" max="8" width="10.375" style="4" customWidth="1"/>
    <col min="9" max="9" width="10.50390625" style="0" customWidth="1"/>
    <col min="10" max="10" width="9.125" style="0" customWidth="1"/>
    <col min="11" max="11" width="5.00390625" style="5" hidden="1" customWidth="1"/>
    <col min="12" max="12" width="6.00390625" style="0" hidden="1" customWidth="1"/>
    <col min="13" max="13" width="3.25390625" style="0" customWidth="1"/>
  </cols>
  <sheetData>
    <row r="1" ht="17.25" customHeight="1">
      <c r="M1" s="5"/>
    </row>
    <row r="2" spans="4:13" ht="21" customHeight="1">
      <c r="D2" s="6"/>
      <c r="G2" s="6"/>
      <c r="H2" s="7"/>
      <c r="I2" s="8"/>
      <c r="J2" s="8" t="s">
        <v>117</v>
      </c>
      <c r="M2" s="5"/>
    </row>
    <row r="3" spans="2:13" s="9" customFormat="1" ht="17.25" customHeight="1" thickBot="1">
      <c r="B3" s="10"/>
      <c r="C3" s="11"/>
      <c r="D3" s="73"/>
      <c r="E3" s="74"/>
      <c r="F3" s="75"/>
      <c r="G3" s="75"/>
      <c r="H3" s="76"/>
      <c r="I3" s="75"/>
      <c r="J3" s="75"/>
      <c r="K3" s="12"/>
      <c r="L3" s="13" t="s">
        <v>0</v>
      </c>
      <c r="M3" s="14"/>
    </row>
    <row r="4" spans="2:13" s="9" customFormat="1" ht="9.75" customHeight="1" hidden="1">
      <c r="B4" s="10"/>
      <c r="C4" s="11"/>
      <c r="D4" s="15"/>
      <c r="E4" s="16" t="s">
        <v>1</v>
      </c>
      <c r="F4" s="16" t="s">
        <v>2</v>
      </c>
      <c r="G4" s="11"/>
      <c r="H4" s="17"/>
      <c r="I4" s="11"/>
      <c r="J4" s="11"/>
      <c r="K4" s="11"/>
      <c r="L4" s="11"/>
      <c r="M4" s="14"/>
    </row>
    <row r="5" spans="2:17" s="9" customFormat="1" ht="18.75" customHeight="1">
      <c r="B5" s="10"/>
      <c r="C5" s="11"/>
      <c r="D5" s="85" t="s">
        <v>3</v>
      </c>
      <c r="E5" s="87" t="s">
        <v>4</v>
      </c>
      <c r="F5" s="87" t="s">
        <v>5</v>
      </c>
      <c r="G5" s="87" t="s">
        <v>6</v>
      </c>
      <c r="H5" s="83" t="s">
        <v>7</v>
      </c>
      <c r="I5" s="84"/>
      <c r="J5" s="84"/>
      <c r="K5" s="18" t="s">
        <v>8</v>
      </c>
      <c r="L5" s="19"/>
      <c r="M5" s="14"/>
      <c r="N5" s="14"/>
      <c r="O5" s="14"/>
      <c r="P5" s="14"/>
      <c r="Q5" s="14"/>
    </row>
    <row r="6" spans="2:17" s="9" customFormat="1" ht="40.5" customHeight="1">
      <c r="B6" s="10"/>
      <c r="C6" s="11"/>
      <c r="D6" s="86"/>
      <c r="E6" s="88"/>
      <c r="F6" s="88"/>
      <c r="G6" s="88"/>
      <c r="H6" s="20" t="s">
        <v>9</v>
      </c>
      <c r="I6" s="21" t="s">
        <v>10</v>
      </c>
      <c r="J6" s="22" t="s">
        <v>11</v>
      </c>
      <c r="K6" s="23" t="s">
        <v>12</v>
      </c>
      <c r="L6" s="23" t="s">
        <v>13</v>
      </c>
      <c r="M6" s="14"/>
      <c r="N6" s="14"/>
      <c r="O6" s="14"/>
      <c r="P6" s="14"/>
      <c r="Q6" s="14"/>
    </row>
    <row r="7" spans="2:13" s="9" customFormat="1" ht="10.5" customHeight="1">
      <c r="B7" s="10"/>
      <c r="C7" s="11"/>
      <c r="D7" s="24"/>
      <c r="E7" s="25"/>
      <c r="F7" s="26"/>
      <c r="G7" s="26"/>
      <c r="H7" s="17"/>
      <c r="I7" s="26"/>
      <c r="J7" s="26"/>
      <c r="K7" s="26"/>
      <c r="L7" s="26"/>
      <c r="M7" s="14"/>
    </row>
    <row r="8" spans="2:13" s="9" customFormat="1" ht="20.25" customHeight="1" hidden="1">
      <c r="B8" s="10"/>
      <c r="C8" s="11"/>
      <c r="D8" s="27" t="s">
        <v>14</v>
      </c>
      <c r="E8" s="28"/>
      <c r="F8" s="29">
        <v>225933</v>
      </c>
      <c r="G8" s="29"/>
      <c r="H8" s="30"/>
      <c r="I8" s="29">
        <v>203406</v>
      </c>
      <c r="J8" s="29"/>
      <c r="K8" s="29">
        <v>22527</v>
      </c>
      <c r="L8" s="29">
        <v>50749</v>
      </c>
      <c r="M8" s="14"/>
    </row>
    <row r="9" spans="2:13" s="9" customFormat="1" ht="20.25" customHeight="1" hidden="1">
      <c r="B9" s="10"/>
      <c r="C9" s="11"/>
      <c r="D9" s="27" t="s">
        <v>15</v>
      </c>
      <c r="E9" s="28"/>
      <c r="F9" s="29">
        <v>163486</v>
      </c>
      <c r="G9" s="29"/>
      <c r="H9" s="30"/>
      <c r="I9" s="29">
        <v>147695</v>
      </c>
      <c r="J9" s="29"/>
      <c r="K9" s="29">
        <v>15791</v>
      </c>
      <c r="L9" s="29">
        <v>43756</v>
      </c>
      <c r="M9" s="14"/>
    </row>
    <row r="10" spans="2:13" s="9" customFormat="1" ht="20.25" customHeight="1" hidden="1">
      <c r="B10" s="10"/>
      <c r="C10" s="11"/>
      <c r="D10" s="27" t="s">
        <v>16</v>
      </c>
      <c r="E10" s="28"/>
      <c r="F10" s="29">
        <v>20772</v>
      </c>
      <c r="G10" s="29"/>
      <c r="H10" s="30"/>
      <c r="I10" s="29">
        <v>20772</v>
      </c>
      <c r="J10" s="29"/>
      <c r="K10" s="29" t="s">
        <v>17</v>
      </c>
      <c r="L10" s="29" t="s">
        <v>17</v>
      </c>
      <c r="M10" s="14"/>
    </row>
    <row r="11" spans="2:13" s="9" customFormat="1" ht="20.25" customHeight="1" hidden="1">
      <c r="B11" s="10"/>
      <c r="C11" s="11"/>
      <c r="D11" s="27" t="s">
        <v>18</v>
      </c>
      <c r="E11" s="28"/>
      <c r="F11" s="29">
        <v>142714</v>
      </c>
      <c r="G11" s="29"/>
      <c r="H11" s="30"/>
      <c r="I11" s="29">
        <v>126923</v>
      </c>
      <c r="J11" s="29"/>
      <c r="K11" s="29">
        <v>15791</v>
      </c>
      <c r="L11" s="29">
        <v>43756</v>
      </c>
      <c r="M11" s="14"/>
    </row>
    <row r="12" spans="2:13" s="9" customFormat="1" ht="20.25" customHeight="1" hidden="1">
      <c r="B12" s="10"/>
      <c r="C12" s="11"/>
      <c r="D12" s="31" t="s">
        <v>19</v>
      </c>
      <c r="E12" s="32" t="s">
        <v>20</v>
      </c>
      <c r="F12" s="29">
        <v>62447</v>
      </c>
      <c r="G12" s="29"/>
      <c r="H12" s="30"/>
      <c r="I12" s="29">
        <v>55711</v>
      </c>
      <c r="J12" s="29"/>
      <c r="K12" s="29">
        <v>6736</v>
      </c>
      <c r="L12" s="29">
        <v>6993</v>
      </c>
      <c r="M12" s="14"/>
    </row>
    <row r="13" spans="2:13" s="9" customFormat="1" ht="20.25" customHeight="1" hidden="1">
      <c r="B13" s="10"/>
      <c r="C13" s="11"/>
      <c r="D13" s="31" t="s">
        <v>21</v>
      </c>
      <c r="E13" s="32">
        <v>183392</v>
      </c>
      <c r="F13" s="29">
        <v>58638</v>
      </c>
      <c r="G13" s="29"/>
      <c r="H13" s="30"/>
      <c r="I13" s="29">
        <v>52652</v>
      </c>
      <c r="J13" s="29"/>
      <c r="K13" s="29">
        <v>5986</v>
      </c>
      <c r="L13" s="29">
        <v>6207</v>
      </c>
      <c r="M13" s="14"/>
    </row>
    <row r="14" spans="2:14" s="33" customFormat="1" ht="21" customHeight="1">
      <c r="B14" s="34"/>
      <c r="C14" s="35"/>
      <c r="D14" s="36" t="s">
        <v>22</v>
      </c>
      <c r="E14" s="37">
        <f>E16+E18</f>
        <v>385200</v>
      </c>
      <c r="F14" s="38">
        <f aca="true" t="shared" si="0" ref="F14:L14">F16+F18</f>
        <v>58638</v>
      </c>
      <c r="G14" s="39">
        <f>F14/E14*100</f>
        <v>15.222741433021808</v>
      </c>
      <c r="H14" s="40">
        <f t="shared" si="0"/>
        <v>346791</v>
      </c>
      <c r="I14" s="38">
        <f t="shared" si="0"/>
        <v>52652</v>
      </c>
      <c r="J14" s="41">
        <f>I14/H14*100</f>
        <v>15.182631613853879</v>
      </c>
      <c r="K14" s="42">
        <f t="shared" si="0"/>
        <v>5986</v>
      </c>
      <c r="L14" s="42">
        <f t="shared" si="0"/>
        <v>6207</v>
      </c>
      <c r="M14" s="43"/>
      <c r="N14" s="43"/>
    </row>
    <row r="15" spans="2:14" s="44" customFormat="1" ht="10.5" customHeight="1">
      <c r="B15" s="45"/>
      <c r="C15" s="46"/>
      <c r="D15" s="47"/>
      <c r="E15" s="48"/>
      <c r="F15" s="49"/>
      <c r="G15" s="50"/>
      <c r="H15" s="51"/>
      <c r="I15" s="49"/>
      <c r="J15" s="52"/>
      <c r="K15" s="53"/>
      <c r="L15" s="53"/>
      <c r="M15" s="54"/>
      <c r="N15" s="54"/>
    </row>
    <row r="16" spans="2:14" s="33" customFormat="1" ht="21" customHeight="1">
      <c r="B16" s="34"/>
      <c r="C16" s="35"/>
      <c r="D16" s="36" t="s">
        <v>23</v>
      </c>
      <c r="E16" s="37">
        <f>SUM(E20:E23)</f>
        <v>120801</v>
      </c>
      <c r="F16" s="38">
        <f aca="true" t="shared" si="1" ref="F16:L16">SUM(F20:F23)</f>
        <v>9402</v>
      </c>
      <c r="G16" s="39">
        <f>F16/E16*100</f>
        <v>7.783048153574888</v>
      </c>
      <c r="H16" s="40">
        <f t="shared" si="1"/>
        <v>108656</v>
      </c>
      <c r="I16" s="38">
        <f t="shared" si="1"/>
        <v>8603</v>
      </c>
      <c r="J16" s="41">
        <f>I16/H16*100</f>
        <v>7.917648358121042</v>
      </c>
      <c r="K16" s="42">
        <f t="shared" si="1"/>
        <v>799</v>
      </c>
      <c r="L16" s="42">
        <f t="shared" si="1"/>
        <v>824</v>
      </c>
      <c r="M16" s="43"/>
      <c r="N16" s="43"/>
    </row>
    <row r="17" spans="2:14" s="44" customFormat="1" ht="10.5" customHeight="1">
      <c r="B17" s="45"/>
      <c r="C17" s="46"/>
      <c r="D17" s="47"/>
      <c r="E17" s="48"/>
      <c r="F17" s="49"/>
      <c r="G17" s="50"/>
      <c r="H17" s="51"/>
      <c r="I17" s="49"/>
      <c r="J17" s="52"/>
      <c r="K17" s="53"/>
      <c r="L17" s="53"/>
      <c r="M17" s="54"/>
      <c r="N17" s="54"/>
    </row>
    <row r="18" spans="2:40" s="33" customFormat="1" ht="21" customHeight="1">
      <c r="B18" s="34"/>
      <c r="C18" s="35"/>
      <c r="D18" s="36" t="s">
        <v>24</v>
      </c>
      <c r="E18" s="37">
        <f>E25+E35+E40+E45+E52+E60+E67</f>
        <v>264399</v>
      </c>
      <c r="F18" s="38">
        <f>F25+F35+F40+F45+F52+F60+F67</f>
        <v>49236</v>
      </c>
      <c r="G18" s="39">
        <f>F18/E18*100</f>
        <v>18.6218556045976</v>
      </c>
      <c r="H18" s="40">
        <f>H25+H35+H40+H45+H52+H60+H67</f>
        <v>238135</v>
      </c>
      <c r="I18" s="38">
        <f>I25+I35+I40+I45+I52+I60+I67</f>
        <v>44049</v>
      </c>
      <c r="J18" s="41">
        <f>I18/H18*100</f>
        <v>18.497490919016524</v>
      </c>
      <c r="K18" s="42">
        <f>K25+K35+K40+K45+K52+K60+K67</f>
        <v>5187</v>
      </c>
      <c r="L18" s="42">
        <f>L25+L35+L40+L45+L52+L60+L67</f>
        <v>5383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19" spans="2:40" s="55" customFormat="1" ht="9.75" customHeight="1">
      <c r="B19" s="56"/>
      <c r="C19" s="57"/>
      <c r="D19" s="31"/>
      <c r="E19" s="58"/>
      <c r="F19" s="59"/>
      <c r="G19" s="60"/>
      <c r="H19" s="61"/>
      <c r="I19" s="59"/>
      <c r="J19" s="62"/>
      <c r="K19" s="29"/>
      <c r="L19" s="29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s="55" customFormat="1" ht="21" customHeight="1">
      <c r="A20" s="28" t="s">
        <v>25</v>
      </c>
      <c r="B20" s="64" t="s">
        <v>26</v>
      </c>
      <c r="C20" s="57"/>
      <c r="D20" s="31" t="s">
        <v>27</v>
      </c>
      <c r="E20" s="58">
        <v>43233</v>
      </c>
      <c r="F20" s="59">
        <v>3444</v>
      </c>
      <c r="G20" s="60">
        <f>F20/E20*100</f>
        <v>7.966136978696829</v>
      </c>
      <c r="H20" s="61">
        <v>39134</v>
      </c>
      <c r="I20" s="59">
        <v>3160</v>
      </c>
      <c r="J20" s="62">
        <f>I20/H20*100</f>
        <v>8.074819849747023</v>
      </c>
      <c r="K20" s="29">
        <v>284</v>
      </c>
      <c r="L20" s="29">
        <v>286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s="55" customFormat="1" ht="21" customHeight="1">
      <c r="A21" s="28" t="s">
        <v>25</v>
      </c>
      <c r="B21" s="64" t="s">
        <v>28</v>
      </c>
      <c r="C21" s="57"/>
      <c r="D21" s="31" t="s">
        <v>29</v>
      </c>
      <c r="E21" s="58">
        <v>31540</v>
      </c>
      <c r="F21" s="59">
        <v>4303</v>
      </c>
      <c r="G21" s="60">
        <f aca="true" t="shared" si="2" ref="G21:G76">F21/E21*100</f>
        <v>13.642993024730501</v>
      </c>
      <c r="H21" s="61">
        <v>28584</v>
      </c>
      <c r="I21" s="59">
        <v>3964</v>
      </c>
      <c r="J21" s="62">
        <f aca="true" t="shared" si="3" ref="J21:J76">I21/H21*100</f>
        <v>13.867898124825077</v>
      </c>
      <c r="K21" s="29">
        <v>339</v>
      </c>
      <c r="L21" s="29">
        <v>350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s="55" customFormat="1" ht="21" customHeight="1">
      <c r="A22" s="28" t="s">
        <v>25</v>
      </c>
      <c r="B22" s="64" t="s">
        <v>30</v>
      </c>
      <c r="C22" s="57"/>
      <c r="D22" s="31" t="s">
        <v>31</v>
      </c>
      <c r="E22" s="58">
        <v>20787</v>
      </c>
      <c r="F22" s="59">
        <v>1129</v>
      </c>
      <c r="G22" s="60">
        <f t="shared" si="2"/>
        <v>5.431279164862655</v>
      </c>
      <c r="H22" s="61">
        <v>17786</v>
      </c>
      <c r="I22" s="59">
        <v>1033</v>
      </c>
      <c r="J22" s="62">
        <f t="shared" si="3"/>
        <v>5.807938828291915</v>
      </c>
      <c r="K22" s="29">
        <v>96</v>
      </c>
      <c r="L22" s="29">
        <v>104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s="55" customFormat="1" ht="21" customHeight="1">
      <c r="A23" s="28" t="s">
        <v>25</v>
      </c>
      <c r="B23" s="64" t="s">
        <v>32</v>
      </c>
      <c r="C23" s="57"/>
      <c r="D23" s="31" t="s">
        <v>33</v>
      </c>
      <c r="E23" s="58">
        <v>25241</v>
      </c>
      <c r="F23" s="59">
        <v>526</v>
      </c>
      <c r="G23" s="60">
        <f t="shared" si="2"/>
        <v>2.083911097024682</v>
      </c>
      <c r="H23" s="61">
        <v>23152</v>
      </c>
      <c r="I23" s="59">
        <v>446</v>
      </c>
      <c r="J23" s="62">
        <f t="shared" si="3"/>
        <v>1.9263994471319972</v>
      </c>
      <c r="K23" s="29">
        <v>80</v>
      </c>
      <c r="L23" s="29">
        <v>84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s="55" customFormat="1" ht="10.5" customHeight="1">
      <c r="A24" s="28"/>
      <c r="B24" s="64"/>
      <c r="C24" s="57"/>
      <c r="D24" s="31"/>
      <c r="E24" s="58"/>
      <c r="F24" s="59"/>
      <c r="G24" s="60"/>
      <c r="H24" s="61"/>
      <c r="I24" s="59"/>
      <c r="J24" s="62"/>
      <c r="K24" s="29"/>
      <c r="L24" s="29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s="33" customFormat="1" ht="21" customHeight="1">
      <c r="A25" s="65"/>
      <c r="B25" s="66"/>
      <c r="C25" s="35"/>
      <c r="D25" s="36" t="s">
        <v>34</v>
      </c>
      <c r="E25" s="37">
        <f>SUM(E26:E33)</f>
        <v>54498</v>
      </c>
      <c r="F25" s="38">
        <f aca="true" t="shared" si="4" ref="F25:L25">SUM(F26:F33)</f>
        <v>10200</v>
      </c>
      <c r="G25" s="39">
        <f t="shared" si="2"/>
        <v>18.716283166354728</v>
      </c>
      <c r="H25" s="40">
        <f t="shared" si="4"/>
        <v>48305</v>
      </c>
      <c r="I25" s="38">
        <f t="shared" si="4"/>
        <v>9040</v>
      </c>
      <c r="J25" s="41">
        <f t="shared" si="3"/>
        <v>18.71441879722596</v>
      </c>
      <c r="K25" s="42">
        <f t="shared" si="4"/>
        <v>1160</v>
      </c>
      <c r="L25" s="42">
        <f t="shared" si="4"/>
        <v>1182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 s="55" customFormat="1" ht="21" customHeight="1">
      <c r="A26" s="28" t="s">
        <v>25</v>
      </c>
      <c r="B26" s="64" t="s">
        <v>35</v>
      </c>
      <c r="C26" s="57"/>
      <c r="D26" s="31" t="s">
        <v>36</v>
      </c>
      <c r="E26" s="58">
        <v>4862</v>
      </c>
      <c r="F26" s="59">
        <v>317</v>
      </c>
      <c r="G26" s="60">
        <f t="shared" si="2"/>
        <v>6.519950637597696</v>
      </c>
      <c r="H26" s="61">
        <v>4470</v>
      </c>
      <c r="I26" s="59">
        <v>275</v>
      </c>
      <c r="J26" s="62">
        <f t="shared" si="3"/>
        <v>6.152125279642058</v>
      </c>
      <c r="K26" s="29">
        <v>42</v>
      </c>
      <c r="L26" s="29">
        <v>42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s="55" customFormat="1" ht="21" customHeight="1">
      <c r="A27" s="28" t="s">
        <v>25</v>
      </c>
      <c r="B27" s="64" t="s">
        <v>37</v>
      </c>
      <c r="C27" s="57"/>
      <c r="D27" s="31" t="s">
        <v>38</v>
      </c>
      <c r="E27" s="58">
        <v>7429</v>
      </c>
      <c r="F27" s="59">
        <v>626</v>
      </c>
      <c r="G27" s="60">
        <f t="shared" si="2"/>
        <v>8.426436936330596</v>
      </c>
      <c r="H27" s="61">
        <v>6829</v>
      </c>
      <c r="I27" s="59">
        <v>545</v>
      </c>
      <c r="J27" s="62">
        <f t="shared" si="3"/>
        <v>7.980670669204862</v>
      </c>
      <c r="K27" s="29">
        <v>81</v>
      </c>
      <c r="L27" s="29">
        <v>83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s="55" customFormat="1" ht="21" customHeight="1">
      <c r="A28" s="28" t="s">
        <v>25</v>
      </c>
      <c r="B28" s="64" t="s">
        <v>39</v>
      </c>
      <c r="C28" s="57"/>
      <c r="D28" s="31" t="s">
        <v>40</v>
      </c>
      <c r="E28" s="58">
        <v>9234</v>
      </c>
      <c r="F28" s="59">
        <v>1118</v>
      </c>
      <c r="G28" s="60">
        <f t="shared" si="2"/>
        <v>12.107429066493394</v>
      </c>
      <c r="H28" s="61">
        <v>8457</v>
      </c>
      <c r="I28" s="59">
        <v>1004</v>
      </c>
      <c r="J28" s="62">
        <f t="shared" si="3"/>
        <v>11.871822159158093</v>
      </c>
      <c r="K28" s="29">
        <v>114</v>
      </c>
      <c r="L28" s="29">
        <v>115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s="55" customFormat="1" ht="21" customHeight="1">
      <c r="A29" s="28" t="s">
        <v>25</v>
      </c>
      <c r="B29" s="64" t="s">
        <v>41</v>
      </c>
      <c r="C29" s="57"/>
      <c r="D29" s="31" t="s">
        <v>42</v>
      </c>
      <c r="E29" s="58">
        <v>4415</v>
      </c>
      <c r="F29" s="59">
        <v>879</v>
      </c>
      <c r="G29" s="60">
        <f t="shared" si="2"/>
        <v>19.909399773499434</v>
      </c>
      <c r="H29" s="61">
        <v>3903</v>
      </c>
      <c r="I29" s="59">
        <v>724</v>
      </c>
      <c r="J29" s="62">
        <f t="shared" si="3"/>
        <v>18.549833461439917</v>
      </c>
      <c r="K29" s="29">
        <v>155</v>
      </c>
      <c r="L29" s="29">
        <v>160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s="55" customFormat="1" ht="21" customHeight="1">
      <c r="A30" s="28" t="s">
        <v>25</v>
      </c>
      <c r="B30" s="64" t="s">
        <v>43</v>
      </c>
      <c r="C30" s="57"/>
      <c r="D30" s="31" t="s">
        <v>44</v>
      </c>
      <c r="E30" s="58">
        <v>4014</v>
      </c>
      <c r="F30" s="59">
        <v>778</v>
      </c>
      <c r="G30" s="60">
        <f t="shared" si="2"/>
        <v>19.382162431489785</v>
      </c>
      <c r="H30" s="61">
        <v>3650</v>
      </c>
      <c r="I30" s="59">
        <v>697</v>
      </c>
      <c r="J30" s="62">
        <f t="shared" si="3"/>
        <v>19.095890410958905</v>
      </c>
      <c r="K30" s="29">
        <v>81</v>
      </c>
      <c r="L30" s="29">
        <v>81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s="55" customFormat="1" ht="21" customHeight="1">
      <c r="A31" s="28" t="s">
        <v>25</v>
      </c>
      <c r="B31" s="64" t="s">
        <v>45</v>
      </c>
      <c r="C31" s="57"/>
      <c r="D31" s="31" t="s">
        <v>46</v>
      </c>
      <c r="E31" s="58">
        <v>13508</v>
      </c>
      <c r="F31" s="59">
        <v>3574</v>
      </c>
      <c r="G31" s="60">
        <f t="shared" si="2"/>
        <v>26.45839502517027</v>
      </c>
      <c r="H31" s="61">
        <v>11025</v>
      </c>
      <c r="I31" s="59">
        <v>3285</v>
      </c>
      <c r="J31" s="62">
        <f t="shared" si="3"/>
        <v>29.795918367346943</v>
      </c>
      <c r="K31" s="29">
        <v>289</v>
      </c>
      <c r="L31" s="29">
        <v>294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s="55" customFormat="1" ht="21" customHeight="1">
      <c r="A32" s="28" t="s">
        <v>25</v>
      </c>
      <c r="B32" s="64" t="s">
        <v>47</v>
      </c>
      <c r="C32" s="57"/>
      <c r="D32" s="31" t="s">
        <v>48</v>
      </c>
      <c r="E32" s="58">
        <v>3305</v>
      </c>
      <c r="F32" s="59">
        <v>757</v>
      </c>
      <c r="G32" s="60">
        <f t="shared" si="2"/>
        <v>22.904689863842663</v>
      </c>
      <c r="H32" s="61">
        <v>2992</v>
      </c>
      <c r="I32" s="59">
        <v>685</v>
      </c>
      <c r="J32" s="62">
        <f t="shared" si="3"/>
        <v>22.894385026737968</v>
      </c>
      <c r="K32" s="29">
        <v>72</v>
      </c>
      <c r="L32" s="29">
        <v>73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s="55" customFormat="1" ht="21" customHeight="1">
      <c r="A33" s="28" t="s">
        <v>25</v>
      </c>
      <c r="B33" s="64" t="s">
        <v>49</v>
      </c>
      <c r="C33" s="57"/>
      <c r="D33" s="31" t="s">
        <v>50</v>
      </c>
      <c r="E33" s="58">
        <v>7731</v>
      </c>
      <c r="F33" s="59">
        <v>2151</v>
      </c>
      <c r="G33" s="60">
        <f t="shared" si="2"/>
        <v>27.823050058207215</v>
      </c>
      <c r="H33" s="61">
        <v>6979</v>
      </c>
      <c r="I33" s="59">
        <v>1825</v>
      </c>
      <c r="J33" s="62">
        <f t="shared" si="3"/>
        <v>26.14987820604671</v>
      </c>
      <c r="K33" s="29">
        <v>326</v>
      </c>
      <c r="L33" s="29">
        <v>334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s="55" customFormat="1" ht="10.5" customHeight="1">
      <c r="A34" s="28"/>
      <c r="B34" s="64"/>
      <c r="C34" s="57"/>
      <c r="D34" s="31"/>
      <c r="E34" s="58"/>
      <c r="F34" s="59"/>
      <c r="G34" s="60"/>
      <c r="H34" s="61"/>
      <c r="I34" s="59"/>
      <c r="J34" s="62"/>
      <c r="K34" s="29"/>
      <c r="L34" s="29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s="33" customFormat="1" ht="21" customHeight="1">
      <c r="A35" s="65"/>
      <c r="B35" s="66"/>
      <c r="C35" s="35"/>
      <c r="D35" s="36" t="s">
        <v>51</v>
      </c>
      <c r="E35" s="37">
        <f>SUM(E36:E38)</f>
        <v>18493</v>
      </c>
      <c r="F35" s="38">
        <f aca="true" t="shared" si="5" ref="F35:L35">SUM(F36:F38)</f>
        <v>431</v>
      </c>
      <c r="G35" s="39">
        <f t="shared" si="2"/>
        <v>2.330611582761045</v>
      </c>
      <c r="H35" s="40">
        <f t="shared" si="5"/>
        <v>16951</v>
      </c>
      <c r="I35" s="38">
        <f t="shared" si="5"/>
        <v>340</v>
      </c>
      <c r="J35" s="41">
        <f t="shared" si="3"/>
        <v>2.0057813698306886</v>
      </c>
      <c r="K35" s="42">
        <f t="shared" si="5"/>
        <v>91</v>
      </c>
      <c r="L35" s="42">
        <f t="shared" si="5"/>
        <v>101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</row>
    <row r="36" spans="1:40" s="55" customFormat="1" ht="21" customHeight="1">
      <c r="A36" s="28" t="s">
        <v>25</v>
      </c>
      <c r="B36" s="64" t="s">
        <v>52</v>
      </c>
      <c r="C36" s="57"/>
      <c r="D36" s="31" t="s">
        <v>53</v>
      </c>
      <c r="E36" s="58">
        <v>6297</v>
      </c>
      <c r="F36" s="59">
        <v>68</v>
      </c>
      <c r="G36" s="60">
        <f t="shared" si="2"/>
        <v>1.079879307606797</v>
      </c>
      <c r="H36" s="61">
        <v>5807</v>
      </c>
      <c r="I36" s="59">
        <v>50</v>
      </c>
      <c r="J36" s="62">
        <f t="shared" si="3"/>
        <v>0.8610297916307904</v>
      </c>
      <c r="K36" s="29">
        <v>18</v>
      </c>
      <c r="L36" s="29">
        <v>21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s="55" customFormat="1" ht="21" customHeight="1">
      <c r="A37" s="28" t="s">
        <v>25</v>
      </c>
      <c r="B37" s="64" t="s">
        <v>54</v>
      </c>
      <c r="C37" s="57"/>
      <c r="D37" s="31" t="s">
        <v>55</v>
      </c>
      <c r="E37" s="58">
        <v>9320</v>
      </c>
      <c r="F37" s="59">
        <v>303</v>
      </c>
      <c r="G37" s="60">
        <f t="shared" si="2"/>
        <v>3.2510729613733904</v>
      </c>
      <c r="H37" s="61">
        <v>8491</v>
      </c>
      <c r="I37" s="59">
        <v>242</v>
      </c>
      <c r="J37" s="62">
        <f t="shared" si="3"/>
        <v>2.850076551642916</v>
      </c>
      <c r="K37" s="29">
        <v>61</v>
      </c>
      <c r="L37" s="29">
        <v>67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s="55" customFormat="1" ht="21" customHeight="1">
      <c r="A38" s="28" t="s">
        <v>25</v>
      </c>
      <c r="B38" s="64" t="s">
        <v>56</v>
      </c>
      <c r="C38" s="57"/>
      <c r="D38" s="31" t="s">
        <v>57</v>
      </c>
      <c r="E38" s="58">
        <v>2876</v>
      </c>
      <c r="F38" s="59">
        <v>60</v>
      </c>
      <c r="G38" s="60">
        <f t="shared" si="2"/>
        <v>2.086230876216968</v>
      </c>
      <c r="H38" s="61">
        <v>2653</v>
      </c>
      <c r="I38" s="59">
        <v>48</v>
      </c>
      <c r="J38" s="62">
        <f t="shared" si="3"/>
        <v>1.8092725216735772</v>
      </c>
      <c r="K38" s="29">
        <v>12</v>
      </c>
      <c r="L38" s="29">
        <v>13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s="55" customFormat="1" ht="12" customHeight="1">
      <c r="A39" s="28"/>
      <c r="B39" s="64"/>
      <c r="C39" s="57"/>
      <c r="D39" s="31"/>
      <c r="E39" s="58"/>
      <c r="F39" s="59"/>
      <c r="G39" s="60"/>
      <c r="H39" s="61"/>
      <c r="I39" s="59"/>
      <c r="J39" s="62"/>
      <c r="K39" s="29"/>
      <c r="L39" s="29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s="33" customFormat="1" ht="21" customHeight="1">
      <c r="A40" s="65"/>
      <c r="B40" s="66"/>
      <c r="C40" s="35"/>
      <c r="D40" s="36" t="s">
        <v>58</v>
      </c>
      <c r="E40" s="37">
        <f>SUM(E41:E43)</f>
        <v>30251</v>
      </c>
      <c r="F40" s="38">
        <f aca="true" t="shared" si="6" ref="F40:L40">SUM(F41:F43)</f>
        <v>12107</v>
      </c>
      <c r="G40" s="39">
        <f t="shared" si="2"/>
        <v>40.02181746057982</v>
      </c>
      <c r="H40" s="40">
        <f t="shared" si="6"/>
        <v>26877</v>
      </c>
      <c r="I40" s="38">
        <f t="shared" si="6"/>
        <v>10979</v>
      </c>
      <c r="J40" s="41">
        <f t="shared" si="3"/>
        <v>40.849053093723256</v>
      </c>
      <c r="K40" s="42">
        <f t="shared" si="6"/>
        <v>1128</v>
      </c>
      <c r="L40" s="42">
        <f t="shared" si="6"/>
        <v>1166</v>
      </c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</row>
    <row r="41" spans="1:40" s="55" customFormat="1" ht="21" customHeight="1">
      <c r="A41" s="28" t="s">
        <v>25</v>
      </c>
      <c r="B41" s="64" t="s">
        <v>59</v>
      </c>
      <c r="C41" s="57"/>
      <c r="D41" s="31" t="s">
        <v>60</v>
      </c>
      <c r="E41" s="58">
        <v>16595</v>
      </c>
      <c r="F41" s="59">
        <v>6207</v>
      </c>
      <c r="G41" s="60">
        <f t="shared" si="2"/>
        <v>37.40283217836698</v>
      </c>
      <c r="H41" s="61">
        <v>14535</v>
      </c>
      <c r="I41" s="59">
        <v>5589</v>
      </c>
      <c r="J41" s="62">
        <f t="shared" si="3"/>
        <v>38.45201238390093</v>
      </c>
      <c r="K41" s="29">
        <v>618</v>
      </c>
      <c r="L41" s="29">
        <v>639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s="55" customFormat="1" ht="21" customHeight="1">
      <c r="A42" s="28" t="s">
        <v>25</v>
      </c>
      <c r="B42" s="64" t="s">
        <v>61</v>
      </c>
      <c r="C42" s="57"/>
      <c r="D42" s="31" t="s">
        <v>62</v>
      </c>
      <c r="E42" s="58">
        <v>10016</v>
      </c>
      <c r="F42" s="59">
        <v>4715</v>
      </c>
      <c r="G42" s="60">
        <f t="shared" si="2"/>
        <v>47.07468051118211</v>
      </c>
      <c r="H42" s="61">
        <v>9036</v>
      </c>
      <c r="I42" s="59">
        <v>4370</v>
      </c>
      <c r="J42" s="62">
        <f t="shared" si="3"/>
        <v>48.362107127047366</v>
      </c>
      <c r="K42" s="29">
        <v>345</v>
      </c>
      <c r="L42" s="29">
        <v>360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s="55" customFormat="1" ht="21" customHeight="1">
      <c r="A43" s="28" t="s">
        <v>25</v>
      </c>
      <c r="B43" s="64" t="s">
        <v>63</v>
      </c>
      <c r="C43" s="57"/>
      <c r="D43" s="31" t="s">
        <v>64</v>
      </c>
      <c r="E43" s="58">
        <v>3640</v>
      </c>
      <c r="F43" s="59">
        <v>1185</v>
      </c>
      <c r="G43" s="60">
        <f t="shared" si="2"/>
        <v>32.55494505494506</v>
      </c>
      <c r="H43" s="61">
        <v>3306</v>
      </c>
      <c r="I43" s="59">
        <v>1020</v>
      </c>
      <c r="J43" s="62">
        <f t="shared" si="3"/>
        <v>30.852994555353902</v>
      </c>
      <c r="K43" s="29">
        <v>165</v>
      </c>
      <c r="L43" s="29">
        <v>167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s="55" customFormat="1" ht="10.5" customHeight="1">
      <c r="A44" s="28"/>
      <c r="B44" s="64"/>
      <c r="C44" s="57"/>
      <c r="D44" s="31"/>
      <c r="E44" s="58"/>
      <c r="F44" s="59"/>
      <c r="G44" s="60"/>
      <c r="H44" s="61"/>
      <c r="I44" s="59"/>
      <c r="J44" s="62"/>
      <c r="K44" s="29"/>
      <c r="L44" s="29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s="33" customFormat="1" ht="21" customHeight="1">
      <c r="A45" s="65"/>
      <c r="B45" s="66"/>
      <c r="C45" s="35"/>
      <c r="D45" s="36" t="s">
        <v>65</v>
      </c>
      <c r="E45" s="37">
        <f>SUM(E46:E49)</f>
        <v>22313</v>
      </c>
      <c r="F45" s="38">
        <f aca="true" t="shared" si="7" ref="F45:L45">SUM(F46:F49)</f>
        <v>9203</v>
      </c>
      <c r="G45" s="39">
        <f t="shared" si="2"/>
        <v>41.245014117330705</v>
      </c>
      <c r="H45" s="40">
        <f t="shared" si="7"/>
        <v>20270</v>
      </c>
      <c r="I45" s="38">
        <f t="shared" si="7"/>
        <v>8293</v>
      </c>
      <c r="J45" s="41">
        <f t="shared" si="3"/>
        <v>40.912678835717806</v>
      </c>
      <c r="K45" s="42">
        <f t="shared" si="7"/>
        <v>910</v>
      </c>
      <c r="L45" s="42">
        <f t="shared" si="7"/>
        <v>962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</row>
    <row r="46" spans="1:40" s="55" customFormat="1" ht="21" customHeight="1">
      <c r="A46" s="28" t="s">
        <v>25</v>
      </c>
      <c r="B46" s="64" t="s">
        <v>66</v>
      </c>
      <c r="C46" s="57"/>
      <c r="D46" s="31" t="s">
        <v>67</v>
      </c>
      <c r="E46" s="58">
        <v>1935</v>
      </c>
      <c r="F46" s="59">
        <v>474</v>
      </c>
      <c r="G46" s="60">
        <f t="shared" si="2"/>
        <v>24.496124031007753</v>
      </c>
      <c r="H46" s="61">
        <v>1800</v>
      </c>
      <c r="I46" s="59">
        <v>393</v>
      </c>
      <c r="J46" s="62">
        <f t="shared" si="3"/>
        <v>21.833333333333332</v>
      </c>
      <c r="K46" s="29">
        <v>81</v>
      </c>
      <c r="L46" s="29">
        <v>83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s="55" customFormat="1" ht="21" customHeight="1">
      <c r="A47" s="28" t="s">
        <v>25</v>
      </c>
      <c r="B47" s="64" t="s">
        <v>68</v>
      </c>
      <c r="C47" s="57"/>
      <c r="D47" s="31" t="s">
        <v>69</v>
      </c>
      <c r="E47" s="58">
        <v>13889</v>
      </c>
      <c r="F47" s="59">
        <v>6852</v>
      </c>
      <c r="G47" s="60">
        <f t="shared" si="2"/>
        <v>49.33400532795738</v>
      </c>
      <c r="H47" s="61">
        <v>12612</v>
      </c>
      <c r="I47" s="59">
        <v>6305</v>
      </c>
      <c r="J47" s="62">
        <f t="shared" si="3"/>
        <v>49.99207104345068</v>
      </c>
      <c r="K47" s="29">
        <v>547</v>
      </c>
      <c r="L47" s="29">
        <v>585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s="55" customFormat="1" ht="21" customHeight="1">
      <c r="A48" s="28" t="s">
        <v>25</v>
      </c>
      <c r="B48" s="64" t="s">
        <v>70</v>
      </c>
      <c r="C48" s="57"/>
      <c r="D48" s="31" t="s">
        <v>71</v>
      </c>
      <c r="E48" s="58">
        <v>4570</v>
      </c>
      <c r="F48" s="59">
        <v>1822</v>
      </c>
      <c r="G48" s="60">
        <f t="shared" si="2"/>
        <v>39.868708971553616</v>
      </c>
      <c r="H48" s="61">
        <v>4086</v>
      </c>
      <c r="I48" s="59">
        <v>1574</v>
      </c>
      <c r="J48" s="62">
        <f t="shared" si="3"/>
        <v>38.52178169358786</v>
      </c>
      <c r="K48" s="29">
        <v>248</v>
      </c>
      <c r="L48" s="29">
        <v>258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s="55" customFormat="1" ht="21" customHeight="1">
      <c r="A49" s="28" t="s">
        <v>25</v>
      </c>
      <c r="B49" s="64" t="s">
        <v>72</v>
      </c>
      <c r="C49" s="57"/>
      <c r="D49" s="27" t="s">
        <v>73</v>
      </c>
      <c r="E49" s="67">
        <v>1919</v>
      </c>
      <c r="F49" s="59">
        <v>55</v>
      </c>
      <c r="G49" s="60">
        <f t="shared" si="2"/>
        <v>2.86607608129234</v>
      </c>
      <c r="H49" s="61">
        <v>1772</v>
      </c>
      <c r="I49" s="59">
        <v>21</v>
      </c>
      <c r="J49" s="62">
        <f t="shared" si="3"/>
        <v>1.1851015801354403</v>
      </c>
      <c r="K49" s="29">
        <v>34</v>
      </c>
      <c r="L49" s="29">
        <v>36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s="55" customFormat="1" ht="11.25" customHeight="1">
      <c r="A50" s="28"/>
      <c r="B50" s="64"/>
      <c r="C50" s="57"/>
      <c r="D50" s="27"/>
      <c r="E50" s="67"/>
      <c r="F50" s="59"/>
      <c r="G50" s="60"/>
      <c r="H50" s="61"/>
      <c r="I50" s="59"/>
      <c r="J50" s="62"/>
      <c r="K50" s="29"/>
      <c r="L50" s="29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s="55" customFormat="1" ht="11.25" customHeight="1">
      <c r="A51" s="28"/>
      <c r="B51" s="64"/>
      <c r="C51" s="57"/>
      <c r="D51" s="27"/>
      <c r="E51" s="67"/>
      <c r="F51" s="59"/>
      <c r="G51" s="60"/>
      <c r="H51" s="61"/>
      <c r="I51" s="59"/>
      <c r="J51" s="62"/>
      <c r="K51" s="29"/>
      <c r="L51" s="29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s="33" customFormat="1" ht="21" customHeight="1">
      <c r="A52" s="65"/>
      <c r="B52" s="66"/>
      <c r="C52" s="35"/>
      <c r="D52" s="68" t="s">
        <v>74</v>
      </c>
      <c r="E52" s="37">
        <f>SUM(E53:E58)</f>
        <v>52783</v>
      </c>
      <c r="F52" s="38">
        <f aca="true" t="shared" si="8" ref="F52:L52">SUM(F53:F58)</f>
        <v>13419</v>
      </c>
      <c r="G52" s="39">
        <f t="shared" si="2"/>
        <v>25.422958149404163</v>
      </c>
      <c r="H52" s="40">
        <f t="shared" si="8"/>
        <v>47687</v>
      </c>
      <c r="I52" s="38">
        <f t="shared" si="8"/>
        <v>11898</v>
      </c>
      <c r="J52" s="41">
        <f t="shared" si="3"/>
        <v>24.950196070207813</v>
      </c>
      <c r="K52" s="42">
        <f t="shared" si="8"/>
        <v>1521</v>
      </c>
      <c r="L52" s="42">
        <f t="shared" si="8"/>
        <v>1587</v>
      </c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0" s="55" customFormat="1" ht="21" customHeight="1">
      <c r="A53" s="28" t="s">
        <v>25</v>
      </c>
      <c r="B53" s="64" t="s">
        <v>75</v>
      </c>
      <c r="C53" s="57"/>
      <c r="D53" s="27" t="s">
        <v>76</v>
      </c>
      <c r="E53" s="58">
        <v>3911</v>
      </c>
      <c r="F53" s="59">
        <v>948</v>
      </c>
      <c r="G53" s="60">
        <f t="shared" si="2"/>
        <v>24.23932498082332</v>
      </c>
      <c r="H53" s="61">
        <v>3569</v>
      </c>
      <c r="I53" s="59">
        <v>791</v>
      </c>
      <c r="J53" s="62">
        <f t="shared" si="3"/>
        <v>22.16307088820398</v>
      </c>
      <c r="K53" s="29">
        <v>157</v>
      </c>
      <c r="L53" s="29">
        <v>162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s="55" customFormat="1" ht="21" customHeight="1">
      <c r="A54" s="28" t="s">
        <v>25</v>
      </c>
      <c r="B54" s="64" t="s">
        <v>77</v>
      </c>
      <c r="C54" s="57"/>
      <c r="D54" s="27" t="s">
        <v>78</v>
      </c>
      <c r="E54" s="58">
        <v>10905</v>
      </c>
      <c r="F54" s="59">
        <v>3845</v>
      </c>
      <c r="G54" s="60">
        <f t="shared" si="2"/>
        <v>35.25905547913801</v>
      </c>
      <c r="H54" s="61">
        <v>9738</v>
      </c>
      <c r="I54" s="59">
        <v>3350</v>
      </c>
      <c r="J54" s="62">
        <f t="shared" si="3"/>
        <v>34.401314438283016</v>
      </c>
      <c r="K54" s="29">
        <v>495</v>
      </c>
      <c r="L54" s="29">
        <v>516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s="55" customFormat="1" ht="21" customHeight="1">
      <c r="A55" s="28" t="s">
        <v>25</v>
      </c>
      <c r="B55" s="64" t="s">
        <v>79</v>
      </c>
      <c r="C55" s="57"/>
      <c r="D55" s="27" t="s">
        <v>80</v>
      </c>
      <c r="E55" s="58">
        <v>12828</v>
      </c>
      <c r="F55" s="59">
        <v>5733</v>
      </c>
      <c r="G55" s="60">
        <f t="shared" si="2"/>
        <v>44.691300280636106</v>
      </c>
      <c r="H55" s="61">
        <v>11587</v>
      </c>
      <c r="I55" s="59">
        <v>5171</v>
      </c>
      <c r="J55" s="62">
        <f t="shared" si="3"/>
        <v>44.62759989643566</v>
      </c>
      <c r="K55" s="29">
        <v>562</v>
      </c>
      <c r="L55" s="29">
        <v>591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s="55" customFormat="1" ht="21" customHeight="1">
      <c r="A56" s="28" t="s">
        <v>25</v>
      </c>
      <c r="B56" s="64" t="s">
        <v>81</v>
      </c>
      <c r="C56" s="57"/>
      <c r="D56" s="31" t="s">
        <v>82</v>
      </c>
      <c r="E56" s="58">
        <v>6676</v>
      </c>
      <c r="F56" s="59">
        <v>1055</v>
      </c>
      <c r="G56" s="60">
        <f t="shared" si="2"/>
        <v>15.80287597363691</v>
      </c>
      <c r="H56" s="61">
        <v>6014</v>
      </c>
      <c r="I56" s="59">
        <v>910</v>
      </c>
      <c r="J56" s="62">
        <f t="shared" si="3"/>
        <v>15.131360159627535</v>
      </c>
      <c r="K56" s="29">
        <v>145</v>
      </c>
      <c r="L56" s="29">
        <v>147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s="55" customFormat="1" ht="21" customHeight="1">
      <c r="A57" s="28" t="s">
        <v>25</v>
      </c>
      <c r="B57" s="64" t="s">
        <v>83</v>
      </c>
      <c r="C57" s="57"/>
      <c r="D57" s="31" t="s">
        <v>84</v>
      </c>
      <c r="E57" s="58">
        <v>9683</v>
      </c>
      <c r="F57" s="59">
        <v>997</v>
      </c>
      <c r="G57" s="60">
        <f t="shared" si="2"/>
        <v>10.296395745120314</v>
      </c>
      <c r="H57" s="61">
        <v>8839</v>
      </c>
      <c r="I57" s="59">
        <v>900</v>
      </c>
      <c r="J57" s="62">
        <f t="shared" si="3"/>
        <v>10.182147301730964</v>
      </c>
      <c r="K57" s="29">
        <v>97</v>
      </c>
      <c r="L57" s="29">
        <v>97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s="55" customFormat="1" ht="21" customHeight="1">
      <c r="A58" s="28" t="s">
        <v>25</v>
      </c>
      <c r="B58" s="64" t="s">
        <v>85</v>
      </c>
      <c r="C58" s="57"/>
      <c r="D58" s="31" t="s">
        <v>86</v>
      </c>
      <c r="E58" s="58">
        <v>8780</v>
      </c>
      <c r="F58" s="59">
        <v>841</v>
      </c>
      <c r="G58" s="60">
        <f t="shared" si="2"/>
        <v>9.578587699316628</v>
      </c>
      <c r="H58" s="61">
        <v>7940</v>
      </c>
      <c r="I58" s="59">
        <v>776</v>
      </c>
      <c r="J58" s="62">
        <f t="shared" si="3"/>
        <v>9.77329974811083</v>
      </c>
      <c r="K58" s="29">
        <v>65</v>
      </c>
      <c r="L58" s="29">
        <v>74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s="55" customFormat="1" ht="21" customHeight="1">
      <c r="A59" s="28"/>
      <c r="B59" s="64"/>
      <c r="C59" s="57"/>
      <c r="D59" s="31"/>
      <c r="E59" s="58"/>
      <c r="F59" s="59"/>
      <c r="G59" s="60"/>
      <c r="H59" s="61"/>
      <c r="I59" s="59"/>
      <c r="J59" s="62"/>
      <c r="K59" s="29"/>
      <c r="L59" s="29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s="33" customFormat="1" ht="21" customHeight="1">
      <c r="A60" s="65"/>
      <c r="B60" s="66"/>
      <c r="C60" s="35"/>
      <c r="D60" s="36" t="s">
        <v>87</v>
      </c>
      <c r="E60" s="37">
        <f>SUM(E61:E65)</f>
        <v>31060</v>
      </c>
      <c r="F60" s="38">
        <f aca="true" t="shared" si="9" ref="F60:L60">SUM(F61:F65)</f>
        <v>2386</v>
      </c>
      <c r="G60" s="39">
        <f t="shared" si="2"/>
        <v>7.681905988409531</v>
      </c>
      <c r="H60" s="40">
        <f t="shared" si="9"/>
        <v>28205</v>
      </c>
      <c r="I60" s="38">
        <f t="shared" si="9"/>
        <v>2160</v>
      </c>
      <c r="J60" s="41">
        <f t="shared" si="3"/>
        <v>7.658216628257401</v>
      </c>
      <c r="K60" s="42">
        <f t="shared" si="9"/>
        <v>226</v>
      </c>
      <c r="L60" s="42">
        <f t="shared" si="9"/>
        <v>230</v>
      </c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</row>
    <row r="61" spans="1:40" s="55" customFormat="1" ht="21" customHeight="1">
      <c r="A61" s="28" t="s">
        <v>25</v>
      </c>
      <c r="B61" s="64" t="s">
        <v>88</v>
      </c>
      <c r="C61" s="57"/>
      <c r="D61" s="31" t="s">
        <v>89</v>
      </c>
      <c r="E61" s="58">
        <v>1786</v>
      </c>
      <c r="F61" s="59">
        <v>103</v>
      </c>
      <c r="G61" s="60">
        <f t="shared" si="2"/>
        <v>5.767077267637178</v>
      </c>
      <c r="H61" s="61">
        <v>1626</v>
      </c>
      <c r="I61" s="59">
        <v>88</v>
      </c>
      <c r="J61" s="62">
        <f t="shared" si="3"/>
        <v>5.412054120541206</v>
      </c>
      <c r="K61" s="29">
        <v>15</v>
      </c>
      <c r="L61" s="29">
        <v>15</v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s="55" customFormat="1" ht="21" customHeight="1">
      <c r="A62" s="28" t="s">
        <v>25</v>
      </c>
      <c r="B62" s="64" t="s">
        <v>90</v>
      </c>
      <c r="C62" s="57"/>
      <c r="D62" s="31" t="s">
        <v>91</v>
      </c>
      <c r="E62" s="58">
        <v>7323</v>
      </c>
      <c r="F62" s="59">
        <v>637</v>
      </c>
      <c r="G62" s="60">
        <f t="shared" si="2"/>
        <v>8.698620783831764</v>
      </c>
      <c r="H62" s="61">
        <v>6612</v>
      </c>
      <c r="I62" s="59">
        <v>554</v>
      </c>
      <c r="J62" s="62">
        <f t="shared" si="3"/>
        <v>8.37870538415003</v>
      </c>
      <c r="K62" s="29">
        <v>83</v>
      </c>
      <c r="L62" s="29">
        <v>83</v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s="55" customFormat="1" ht="21" customHeight="1">
      <c r="A63" s="28" t="s">
        <v>25</v>
      </c>
      <c r="B63" s="64" t="s">
        <v>92</v>
      </c>
      <c r="C63" s="57"/>
      <c r="D63" s="31" t="s">
        <v>93</v>
      </c>
      <c r="E63" s="58">
        <v>6284</v>
      </c>
      <c r="F63" s="59">
        <v>457</v>
      </c>
      <c r="G63" s="60">
        <f t="shared" si="2"/>
        <v>7.272437937619351</v>
      </c>
      <c r="H63" s="61">
        <v>5760</v>
      </c>
      <c r="I63" s="59">
        <v>427</v>
      </c>
      <c r="J63" s="62">
        <f t="shared" si="3"/>
        <v>7.413194444444445</v>
      </c>
      <c r="K63" s="29">
        <v>30</v>
      </c>
      <c r="L63" s="29">
        <v>32</v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s="55" customFormat="1" ht="21" customHeight="1">
      <c r="A64" s="28" t="s">
        <v>25</v>
      </c>
      <c r="B64" s="64" t="s">
        <v>94</v>
      </c>
      <c r="C64" s="57"/>
      <c r="D64" s="31" t="s">
        <v>95</v>
      </c>
      <c r="E64" s="58">
        <v>12802</v>
      </c>
      <c r="F64" s="59">
        <v>1016</v>
      </c>
      <c r="G64" s="60">
        <f t="shared" si="2"/>
        <v>7.9362599593813465</v>
      </c>
      <c r="H64" s="61">
        <v>11588</v>
      </c>
      <c r="I64" s="59">
        <v>930</v>
      </c>
      <c r="J64" s="62">
        <f t="shared" si="3"/>
        <v>8.025543665861235</v>
      </c>
      <c r="K64" s="29">
        <v>86</v>
      </c>
      <c r="L64" s="29">
        <v>88</v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s="55" customFormat="1" ht="21" customHeight="1">
      <c r="A65" s="28" t="s">
        <v>25</v>
      </c>
      <c r="B65" s="64" t="s">
        <v>96</v>
      </c>
      <c r="C65" s="57"/>
      <c r="D65" s="31" t="s">
        <v>97</v>
      </c>
      <c r="E65" s="58">
        <v>2865</v>
      </c>
      <c r="F65" s="59">
        <v>173</v>
      </c>
      <c r="G65" s="60">
        <f t="shared" si="2"/>
        <v>6.038394415357766</v>
      </c>
      <c r="H65" s="61">
        <v>2619</v>
      </c>
      <c r="I65" s="59">
        <v>161</v>
      </c>
      <c r="J65" s="62">
        <f t="shared" si="3"/>
        <v>6.147384497899962</v>
      </c>
      <c r="K65" s="29">
        <v>12</v>
      </c>
      <c r="L65" s="29">
        <v>12</v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s="55" customFormat="1" ht="21" customHeight="1">
      <c r="A66" s="28"/>
      <c r="B66" s="64"/>
      <c r="C66" s="57"/>
      <c r="D66" s="31"/>
      <c r="E66" s="58"/>
      <c r="F66" s="59"/>
      <c r="G66" s="60"/>
      <c r="H66" s="61"/>
      <c r="I66" s="59"/>
      <c r="J66" s="62"/>
      <c r="K66" s="29"/>
      <c r="L66" s="29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s="33" customFormat="1" ht="21" customHeight="1">
      <c r="A67" s="65"/>
      <c r="B67" s="66"/>
      <c r="C67" s="35"/>
      <c r="D67" s="36" t="s">
        <v>98</v>
      </c>
      <c r="E67" s="37">
        <f>SUM(E68:E76)</f>
        <v>55001</v>
      </c>
      <c r="F67" s="38">
        <f aca="true" t="shared" si="10" ref="F67:L67">SUM(F68:F76)</f>
        <v>1490</v>
      </c>
      <c r="G67" s="39">
        <f t="shared" si="2"/>
        <v>2.709041653788113</v>
      </c>
      <c r="H67" s="40">
        <f t="shared" si="10"/>
        <v>49840</v>
      </c>
      <c r="I67" s="38">
        <f t="shared" si="10"/>
        <v>1339</v>
      </c>
      <c r="J67" s="41">
        <f t="shared" si="3"/>
        <v>2.6865971107544144</v>
      </c>
      <c r="K67" s="42">
        <f t="shared" si="10"/>
        <v>151</v>
      </c>
      <c r="L67" s="42">
        <f t="shared" si="10"/>
        <v>155</v>
      </c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</row>
    <row r="68" spans="1:40" s="55" customFormat="1" ht="21" customHeight="1">
      <c r="A68" s="28" t="s">
        <v>25</v>
      </c>
      <c r="B68" s="64" t="s">
        <v>99</v>
      </c>
      <c r="C68" s="57"/>
      <c r="D68" s="31" t="s">
        <v>100</v>
      </c>
      <c r="E68" s="58">
        <v>9967</v>
      </c>
      <c r="F68" s="59">
        <v>323</v>
      </c>
      <c r="G68" s="60">
        <f t="shared" si="2"/>
        <v>3.240694291160831</v>
      </c>
      <c r="H68" s="61">
        <v>8793</v>
      </c>
      <c r="I68" s="59">
        <v>282</v>
      </c>
      <c r="J68" s="62">
        <f t="shared" si="3"/>
        <v>3.207096554077107</v>
      </c>
      <c r="K68" s="29">
        <v>41</v>
      </c>
      <c r="L68" s="29">
        <v>41</v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s="55" customFormat="1" ht="21" customHeight="1">
      <c r="A69" s="28" t="s">
        <v>25</v>
      </c>
      <c r="B69" s="64" t="s">
        <v>101</v>
      </c>
      <c r="C69" s="57"/>
      <c r="D69" s="31" t="s">
        <v>102</v>
      </c>
      <c r="E69" s="58">
        <v>4582</v>
      </c>
      <c r="F69" s="59">
        <v>85</v>
      </c>
      <c r="G69" s="60">
        <f t="shared" si="2"/>
        <v>1.8550851156700132</v>
      </c>
      <c r="H69" s="61">
        <v>4206</v>
      </c>
      <c r="I69" s="59">
        <v>81</v>
      </c>
      <c r="J69" s="62">
        <f t="shared" si="3"/>
        <v>1.925820256776034</v>
      </c>
      <c r="K69" s="29">
        <v>4</v>
      </c>
      <c r="L69" s="29">
        <v>4</v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s="55" customFormat="1" ht="21" customHeight="1">
      <c r="A70" s="28" t="s">
        <v>25</v>
      </c>
      <c r="B70" s="64" t="s">
        <v>103</v>
      </c>
      <c r="C70" s="57"/>
      <c r="D70" s="31" t="s">
        <v>104</v>
      </c>
      <c r="E70" s="58">
        <v>5501</v>
      </c>
      <c r="F70" s="59">
        <v>244</v>
      </c>
      <c r="G70" s="60">
        <f t="shared" si="2"/>
        <v>4.435557171423377</v>
      </c>
      <c r="H70" s="61">
        <v>4985</v>
      </c>
      <c r="I70" s="59">
        <v>229</v>
      </c>
      <c r="J70" s="62">
        <f t="shared" si="3"/>
        <v>4.593781344032096</v>
      </c>
      <c r="K70" s="29">
        <v>15</v>
      </c>
      <c r="L70" s="29">
        <v>15</v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s="55" customFormat="1" ht="21" customHeight="1">
      <c r="A71" s="28" t="s">
        <v>25</v>
      </c>
      <c r="B71" s="64" t="s">
        <v>105</v>
      </c>
      <c r="C71" s="57"/>
      <c r="D71" s="31" t="s">
        <v>106</v>
      </c>
      <c r="E71" s="58">
        <v>7845</v>
      </c>
      <c r="F71" s="59">
        <v>126</v>
      </c>
      <c r="G71" s="60">
        <f t="shared" si="2"/>
        <v>1.6061185468451242</v>
      </c>
      <c r="H71" s="61">
        <v>7244</v>
      </c>
      <c r="I71" s="59">
        <v>105</v>
      </c>
      <c r="J71" s="62">
        <f t="shared" si="3"/>
        <v>1.4494754279403645</v>
      </c>
      <c r="K71" s="29">
        <v>21</v>
      </c>
      <c r="L71" s="29">
        <v>23</v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s="55" customFormat="1" ht="21" customHeight="1">
      <c r="A72" s="28" t="s">
        <v>25</v>
      </c>
      <c r="B72" s="64" t="s">
        <v>107</v>
      </c>
      <c r="C72" s="57"/>
      <c r="D72" s="31" t="s">
        <v>108</v>
      </c>
      <c r="E72" s="58">
        <v>6856</v>
      </c>
      <c r="F72" s="59">
        <v>218</v>
      </c>
      <c r="G72" s="60">
        <f t="shared" si="2"/>
        <v>3.1796966161026843</v>
      </c>
      <c r="H72" s="61">
        <v>6314</v>
      </c>
      <c r="I72" s="59">
        <v>207</v>
      </c>
      <c r="J72" s="62">
        <f t="shared" si="3"/>
        <v>3.278428888184986</v>
      </c>
      <c r="K72" s="29">
        <v>11</v>
      </c>
      <c r="L72" s="29">
        <v>12</v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s="55" customFormat="1" ht="21" customHeight="1">
      <c r="A73" s="28" t="s">
        <v>25</v>
      </c>
      <c r="B73" s="64" t="s">
        <v>109</v>
      </c>
      <c r="C73" s="57"/>
      <c r="D73" s="31" t="s">
        <v>110</v>
      </c>
      <c r="E73" s="58">
        <v>8343</v>
      </c>
      <c r="F73" s="59">
        <v>243</v>
      </c>
      <c r="G73" s="60">
        <f t="shared" si="2"/>
        <v>2.912621359223301</v>
      </c>
      <c r="H73" s="61">
        <v>7407</v>
      </c>
      <c r="I73" s="59">
        <v>218</v>
      </c>
      <c r="J73" s="62">
        <f t="shared" si="3"/>
        <v>2.9431618739030645</v>
      </c>
      <c r="K73" s="29">
        <v>25</v>
      </c>
      <c r="L73" s="29">
        <v>26</v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s="55" customFormat="1" ht="21" customHeight="1">
      <c r="A74" s="28" t="s">
        <v>25</v>
      </c>
      <c r="B74" s="64" t="s">
        <v>111</v>
      </c>
      <c r="C74" s="57"/>
      <c r="D74" s="31" t="s">
        <v>112</v>
      </c>
      <c r="E74" s="58">
        <v>4031</v>
      </c>
      <c r="F74" s="59">
        <v>86</v>
      </c>
      <c r="G74" s="60">
        <f t="shared" si="2"/>
        <v>2.1334656412800794</v>
      </c>
      <c r="H74" s="61">
        <v>3655</v>
      </c>
      <c r="I74" s="59">
        <v>75</v>
      </c>
      <c r="J74" s="62">
        <f t="shared" si="3"/>
        <v>2.0519835841313268</v>
      </c>
      <c r="K74" s="29">
        <v>11</v>
      </c>
      <c r="L74" s="29">
        <v>11</v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s="55" customFormat="1" ht="21" customHeight="1">
      <c r="A75" s="28" t="s">
        <v>25</v>
      </c>
      <c r="B75" s="64" t="s">
        <v>113</v>
      </c>
      <c r="C75" s="57"/>
      <c r="D75" s="31" t="s">
        <v>114</v>
      </c>
      <c r="E75" s="58">
        <v>4976</v>
      </c>
      <c r="F75" s="59">
        <v>65</v>
      </c>
      <c r="G75" s="60">
        <f t="shared" si="2"/>
        <v>1.3062700964630225</v>
      </c>
      <c r="H75" s="61">
        <v>4582</v>
      </c>
      <c r="I75" s="59">
        <v>58</v>
      </c>
      <c r="J75" s="62">
        <f t="shared" si="3"/>
        <v>1.2658227848101267</v>
      </c>
      <c r="K75" s="29">
        <v>7</v>
      </c>
      <c r="L75" s="29">
        <v>7</v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s="55" customFormat="1" ht="21" customHeight="1">
      <c r="A76" s="28" t="s">
        <v>25</v>
      </c>
      <c r="B76" s="64" t="s">
        <v>115</v>
      </c>
      <c r="C76" s="57"/>
      <c r="D76" s="31" t="s">
        <v>116</v>
      </c>
      <c r="E76" s="58">
        <v>2900</v>
      </c>
      <c r="F76" s="59">
        <v>100</v>
      </c>
      <c r="G76" s="60">
        <f t="shared" si="2"/>
        <v>3.4482758620689653</v>
      </c>
      <c r="H76" s="61">
        <v>2654</v>
      </c>
      <c r="I76" s="59">
        <v>84</v>
      </c>
      <c r="J76" s="62">
        <f t="shared" si="3"/>
        <v>3.1650339110776184</v>
      </c>
      <c r="K76" s="29">
        <v>16</v>
      </c>
      <c r="L76" s="29">
        <v>16</v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s="9" customFormat="1" ht="21" customHeight="1" thickBot="1">
      <c r="A77" s="28"/>
      <c r="B77" s="64"/>
      <c r="C77" s="11"/>
      <c r="D77" s="77"/>
      <c r="E77" s="78"/>
      <c r="F77" s="79"/>
      <c r="G77" s="80"/>
      <c r="H77" s="81"/>
      <c r="I77" s="79"/>
      <c r="J77" s="82"/>
      <c r="K77" s="29"/>
      <c r="L77" s="29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s="9" customFormat="1" ht="7.5" customHeight="1">
      <c r="A78" s="28"/>
      <c r="B78" s="64"/>
      <c r="C78" s="11"/>
      <c r="D78" s="31"/>
      <c r="E78" s="69"/>
      <c r="F78" s="29"/>
      <c r="G78" s="70"/>
      <c r="H78" s="30"/>
      <c r="I78" s="29"/>
      <c r="J78" s="71"/>
      <c r="K78" s="29"/>
      <c r="L78" s="29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6:40" ht="14.25" customHeight="1">
      <c r="F79" s="5"/>
      <c r="G79" s="5"/>
      <c r="H79" s="72"/>
      <c r="I79" s="5"/>
      <c r="J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6:40" ht="14.25" customHeight="1">
      <c r="F80" s="5"/>
      <c r="G80" s="5"/>
      <c r="H80" s="72"/>
      <c r="I80" s="5"/>
      <c r="J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6:40" ht="14.25" customHeight="1">
      <c r="F81" s="5"/>
      <c r="G81" s="5"/>
      <c r="H81" s="72"/>
      <c r="I81" s="5"/>
      <c r="J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6:40" ht="14.25" customHeight="1">
      <c r="F82" s="5"/>
      <c r="G82" s="5"/>
      <c r="H82" s="72"/>
      <c r="I82" s="5"/>
      <c r="J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6:40" ht="14.25" customHeight="1">
      <c r="F83" s="5"/>
      <c r="G83" s="5"/>
      <c r="H83" s="72"/>
      <c r="I83" s="5"/>
      <c r="J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</sheetData>
  <mergeCells count="5">
    <mergeCell ref="H5:J5"/>
    <mergeCell ref="D5:D6"/>
    <mergeCell ref="E5:E6"/>
    <mergeCell ref="F5:F6"/>
    <mergeCell ref="G5:G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NEC-PCuser</cp:lastModifiedBy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