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Tfile01\障がい福祉課\06_指導監査係\★HP更新用\★事業所の指定・届出・請求関係について\障害児通所支援事業関係\3.添付書類\"/>
    </mc:Choice>
  </mc:AlternateContent>
  <bookViews>
    <workbookView xWindow="-120" yWindow="-120" windowWidth="24240" windowHeight="13140" activeTab="2"/>
  </bookViews>
  <sheets>
    <sheet name="勤務形態一覧" sheetId="5" r:id="rId1"/>
    <sheet name="勤務形態一覧（入力例）" sheetId="3" r:id="rId2"/>
    <sheet name="加配確認" sheetId="4" r:id="rId3"/>
  </sheets>
  <definedNames>
    <definedName name="_xlnm.Print_Area" localSheetId="2">加配確認!#REF!</definedName>
    <definedName name="_xlnm.Print_Area" localSheetId="0">勤務形態一覧!$B$1:$AL$31</definedName>
    <definedName name="_xlnm.Print_Area" localSheetId="1">'勤務形態一覧（入力例）'!$B$1:$AL$31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4" l="1"/>
  <c r="H16" i="4"/>
  <c r="AJ28" i="5" l="1"/>
  <c r="AI28" i="5"/>
  <c r="AH28" i="5"/>
  <c r="AG28" i="5"/>
  <c r="AG29" i="5" s="1"/>
  <c r="AF28" i="5"/>
  <c r="AE28" i="5"/>
  <c r="AD28" i="5"/>
  <c r="AC28" i="5"/>
  <c r="AB28" i="5"/>
  <c r="AB29" i="5" s="1"/>
  <c r="AA28" i="5"/>
  <c r="Z28" i="5"/>
  <c r="Y28" i="5"/>
  <c r="Y29" i="5" s="1"/>
  <c r="X28" i="5"/>
  <c r="W28" i="5"/>
  <c r="V28" i="5"/>
  <c r="U28" i="5"/>
  <c r="T28" i="5"/>
  <c r="T29" i="5" s="1"/>
  <c r="S28" i="5"/>
  <c r="R28" i="5"/>
  <c r="Q28" i="5"/>
  <c r="Q29" i="5" s="1"/>
  <c r="P28" i="5"/>
  <c r="O28" i="5"/>
  <c r="N28" i="5"/>
  <c r="M28" i="5"/>
  <c r="L28" i="5"/>
  <c r="L29" i="5" s="1"/>
  <c r="K28" i="5"/>
  <c r="J28" i="5"/>
  <c r="I28" i="5"/>
  <c r="I29" i="5" s="1"/>
  <c r="H28" i="5"/>
  <c r="G28" i="5"/>
  <c r="F28" i="5"/>
  <c r="AK27" i="5"/>
  <c r="AJ26" i="5"/>
  <c r="AJ29" i="5" s="1"/>
  <c r="AI26" i="5"/>
  <c r="AH26" i="5"/>
  <c r="AH29" i="5" s="1"/>
  <c r="AG26" i="5"/>
  <c r="AF26" i="5"/>
  <c r="AF29" i="5" s="1"/>
  <c r="AE26" i="5"/>
  <c r="AD26" i="5"/>
  <c r="AD29" i="5" s="1"/>
  <c r="AC26" i="5"/>
  <c r="AC29" i="5" s="1"/>
  <c r="AB26" i="5"/>
  <c r="AA26" i="5"/>
  <c r="Z26" i="5"/>
  <c r="Z29" i="5" s="1"/>
  <c r="Y26" i="5"/>
  <c r="X26" i="5"/>
  <c r="X29" i="5" s="1"/>
  <c r="W26" i="5"/>
  <c r="V26" i="5"/>
  <c r="V29" i="5" s="1"/>
  <c r="U26" i="5"/>
  <c r="U29" i="5" s="1"/>
  <c r="T26" i="5"/>
  <c r="S26" i="5"/>
  <c r="R26" i="5"/>
  <c r="R29" i="5" s="1"/>
  <c r="Q26" i="5"/>
  <c r="P26" i="5"/>
  <c r="P29" i="5" s="1"/>
  <c r="O26" i="5"/>
  <c r="N26" i="5"/>
  <c r="N29" i="5" s="1"/>
  <c r="M26" i="5"/>
  <c r="M29" i="5" s="1"/>
  <c r="L26" i="5"/>
  <c r="K26" i="5"/>
  <c r="J26" i="5"/>
  <c r="J29" i="5" s="1"/>
  <c r="I26" i="5"/>
  <c r="H26" i="5"/>
  <c r="H29" i="5" s="1"/>
  <c r="G26" i="5"/>
  <c r="F26" i="5"/>
  <c r="F29" i="5" s="1"/>
  <c r="AK21" i="5"/>
  <c r="AL21" i="5" s="1"/>
  <c r="AM21" i="5" s="1"/>
  <c r="AM20" i="5"/>
  <c r="AL20" i="5"/>
  <c r="AK20" i="5"/>
  <c r="AL19" i="5"/>
  <c r="AM19" i="5" s="1"/>
  <c r="AK19" i="5"/>
  <c r="AK18" i="5"/>
  <c r="AL18" i="5" s="1"/>
  <c r="AM18" i="5" s="1"/>
  <c r="AK17" i="5"/>
  <c r="AL17" i="5" s="1"/>
  <c r="AM17" i="5" s="1"/>
  <c r="AK16" i="5"/>
  <c r="AL16" i="5" s="1"/>
  <c r="AM16" i="5" s="1"/>
  <c r="AL15" i="5"/>
  <c r="AM15" i="5" s="1"/>
  <c r="AK15" i="5"/>
  <c r="AK14" i="5"/>
  <c r="AL14" i="5" s="1"/>
  <c r="AM14" i="5" s="1"/>
  <c r="AK13" i="5"/>
  <c r="AL13" i="5" s="1"/>
  <c r="AM13" i="5" s="1"/>
  <c r="AK12" i="5"/>
  <c r="AL12" i="5" s="1"/>
  <c r="AM12" i="5" s="1"/>
  <c r="AK11" i="5"/>
  <c r="AL11" i="5" s="1"/>
  <c r="AM11" i="5" s="1"/>
  <c r="AK10" i="5"/>
  <c r="AM10" i="5" s="1"/>
  <c r="N18" i="4"/>
  <c r="AM28" i="3"/>
  <c r="AM26" i="3"/>
  <c r="AK26" i="3"/>
  <c r="F28"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H26" i="3"/>
  <c r="G26" i="3"/>
  <c r="F26" i="3"/>
  <c r="AK28" i="5" l="1"/>
  <c r="AL28" i="5" s="1"/>
  <c r="AM28" i="5" s="1"/>
  <c r="G29" i="5"/>
  <c r="O29" i="5"/>
  <c r="W29" i="5"/>
  <c r="AE29" i="5"/>
  <c r="K29" i="5"/>
  <c r="S29" i="5"/>
  <c r="AA29" i="5"/>
  <c r="AI29" i="5"/>
  <c r="AK26" i="5"/>
  <c r="AL26" i="5" s="1"/>
  <c r="AM26" i="5" s="1"/>
  <c r="AK29" i="5" l="1"/>
  <c r="AL29" i="5" s="1"/>
  <c r="AM29" i="5" s="1"/>
  <c r="D13" i="4" l="1"/>
  <c r="D14" i="4"/>
  <c r="N14" i="4"/>
  <c r="L14" i="4" s="1"/>
  <c r="D15" i="4"/>
  <c r="N15" i="4"/>
  <c r="L15" i="4" s="1"/>
  <c r="D16" i="4"/>
  <c r="N16" i="4"/>
  <c r="L16" i="4" s="1"/>
  <c r="D17" i="4"/>
  <c r="H17" i="4"/>
  <c r="N17" i="4"/>
  <c r="L17" i="4" s="1"/>
  <c r="D18" i="4"/>
  <c r="D19" i="4"/>
  <c r="H15" i="4" s="1"/>
  <c r="D20" i="4"/>
  <c r="D21" i="4"/>
  <c r="D22" i="4"/>
  <c r="D23" i="4"/>
  <c r="D24" i="4"/>
  <c r="D25" i="4"/>
  <c r="L18" i="4" l="1"/>
  <c r="H20" i="4"/>
  <c r="L20" i="4" s="1"/>
  <c r="H19" i="4"/>
  <c r="L19" i="4" s="1"/>
  <c r="L13" i="4"/>
  <c r="AK27" i="3" l="1"/>
  <c r="G28" i="3"/>
  <c r="H28" i="3"/>
  <c r="I28" i="3"/>
  <c r="I29" i="3" s="1"/>
  <c r="J28" i="3"/>
  <c r="J29" i="3" s="1"/>
  <c r="K28" i="3"/>
  <c r="K29" i="3" s="1"/>
  <c r="L28" i="3"/>
  <c r="M28" i="3"/>
  <c r="N28" i="3"/>
  <c r="O28" i="3"/>
  <c r="P28" i="3"/>
  <c r="P29" i="3" s="1"/>
  <c r="Q28" i="3"/>
  <c r="R28" i="3"/>
  <c r="S28" i="3"/>
  <c r="T28" i="3"/>
  <c r="T29" i="3" s="1"/>
  <c r="U28" i="3"/>
  <c r="V28" i="3"/>
  <c r="W28" i="3"/>
  <c r="W29" i="3" s="1"/>
  <c r="X28" i="3"/>
  <c r="X29" i="3" s="1"/>
  <c r="Y28" i="3"/>
  <c r="Z28" i="3"/>
  <c r="AA28" i="3"/>
  <c r="AA29" i="3" s="1"/>
  <c r="AB28" i="3"/>
  <c r="AB29" i="3" s="1"/>
  <c r="AC28" i="3"/>
  <c r="AD28" i="3"/>
  <c r="AE28" i="3"/>
  <c r="AE29" i="3" s="1"/>
  <c r="AF28" i="3"/>
  <c r="AF29" i="3" s="1"/>
  <c r="AG28" i="3"/>
  <c r="AH28" i="3"/>
  <c r="AI28" i="3"/>
  <c r="AJ28" i="3"/>
  <c r="AJ29" i="3" s="1"/>
  <c r="G29" i="3"/>
  <c r="AK28" i="3" l="1"/>
  <c r="AL28" i="3" s="1"/>
  <c r="H29" i="3"/>
  <c r="F29" i="3"/>
  <c r="AI29" i="3"/>
  <c r="S29" i="3"/>
  <c r="O29" i="3"/>
  <c r="AH29" i="3"/>
  <c r="AD29" i="3"/>
  <c r="Z29" i="3"/>
  <c r="V29" i="3"/>
  <c r="R29" i="3"/>
  <c r="N29" i="3"/>
  <c r="AG29" i="3"/>
  <c r="AC29" i="3"/>
  <c r="Y29" i="3"/>
  <c r="U29" i="3"/>
  <c r="Q29" i="3"/>
  <c r="M29" i="3"/>
  <c r="L29" i="3"/>
  <c r="AL26" i="3"/>
  <c r="AK29" i="3" l="1"/>
  <c r="AL29" i="3" s="1"/>
  <c r="AM29" i="3" s="1"/>
  <c r="AK12" i="3"/>
  <c r="AL12" i="3" s="1"/>
  <c r="AM12" i="3" s="1"/>
  <c r="AK13" i="3"/>
  <c r="AL13" i="3" s="1"/>
  <c r="AM13" i="3" s="1"/>
  <c r="AK14" i="3"/>
  <c r="AL14" i="3" s="1"/>
  <c r="AM14" i="3" s="1"/>
  <c r="AK15" i="3"/>
  <c r="AL15" i="3" s="1"/>
  <c r="AM15" i="3" s="1"/>
  <c r="AK16" i="3"/>
  <c r="AL16" i="3" s="1"/>
  <c r="AM16" i="3" s="1"/>
  <c r="AK17" i="3"/>
  <c r="AL17" i="3" s="1"/>
  <c r="AM17" i="3" s="1"/>
  <c r="AK18" i="3"/>
  <c r="AL18" i="3" s="1"/>
  <c r="AM18" i="3" s="1"/>
  <c r="AK19" i="3"/>
  <c r="AL19" i="3" s="1"/>
  <c r="AM19" i="3" s="1"/>
  <c r="AK20" i="3"/>
  <c r="AL20" i="3" s="1"/>
  <c r="AM20" i="3" s="1"/>
  <c r="AK11" i="3"/>
  <c r="AL11" i="3" s="1"/>
  <c r="AM11" i="3" s="1"/>
  <c r="AK21" i="3" l="1"/>
  <c r="AL21" i="3" s="1"/>
  <c r="AM21" i="3" s="1"/>
  <c r="AK10" i="3"/>
  <c r="AM10" i="3" s="1"/>
  <c r="H9" i="3"/>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alcChain>
</file>

<file path=xl/comments1.xml><?xml version="1.0" encoding="utf-8"?>
<comments xmlns="http://schemas.openxmlformats.org/spreadsheetml/2006/main">
  <authors>
    <author>vdiadmin</author>
  </authors>
  <commentList>
    <comment ref="F11" authorId="0" shapeId="0">
      <text>
        <r>
          <rPr>
            <sz val="9"/>
            <color indexed="81"/>
            <rFont val="MS P ゴシック"/>
            <family val="3"/>
            <charset val="128"/>
          </rPr>
          <t>１日の勤務した時間を入力してください。</t>
        </r>
      </text>
    </comment>
  </commentList>
</comments>
</file>

<file path=xl/comments2.xml><?xml version="1.0" encoding="utf-8"?>
<comments xmlns="http://schemas.openxmlformats.org/spreadsheetml/2006/main">
  <authors>
    <author>vdiadmin</author>
    <author>渡邊 麻理</author>
  </authors>
  <commentList>
    <comment ref="B12" authorId="0" shapeId="0">
      <text>
        <r>
          <rPr>
            <b/>
            <sz val="9"/>
            <color indexed="81"/>
            <rFont val="MS P ゴシック"/>
            <family val="3"/>
            <charset val="128"/>
          </rPr>
          <t>勤務形態一覧シートの1月の合計時間数を入力してください。</t>
        </r>
      </text>
    </comment>
    <comment ref="N13" authorId="1" shapeId="0">
      <text>
        <r>
          <rPr>
            <b/>
            <sz val="8"/>
            <color indexed="81"/>
            <rFont val="MS P ゴシック"/>
            <family val="3"/>
            <charset val="128"/>
          </rPr>
          <t>勤務形態一覧シートのオレンジのセルと同じ数字になるはずです。
異なる場合は、このシートの基準配置の時間数が誤っています。</t>
        </r>
      </text>
    </comment>
  </commentList>
</comments>
</file>

<file path=xl/sharedStrings.xml><?xml version="1.0" encoding="utf-8"?>
<sst xmlns="http://schemas.openxmlformats.org/spreadsheetml/2006/main" count="133" uniqueCount="85">
  <si>
    <t>（参考様式５）</t>
    <rPh sb="1" eb="3">
      <t>サンコウ</t>
    </rPh>
    <rPh sb="3" eb="5">
      <t>ヨウシキ</t>
    </rPh>
    <phoneticPr fontId="3"/>
  </si>
  <si>
    <t>勤務形態</t>
    <rPh sb="2" eb="4">
      <t>ケイタイ</t>
    </rPh>
    <phoneticPr fontId="3"/>
  </si>
  <si>
    <t>第　１　週</t>
    <phoneticPr fontId="3"/>
  </si>
  <si>
    <t>第　２　週</t>
    <phoneticPr fontId="3"/>
  </si>
  <si>
    <t>第　４　週</t>
    <phoneticPr fontId="3"/>
  </si>
  <si>
    <t>週平均の勤務時間</t>
    <rPh sb="4" eb="6">
      <t>キンム</t>
    </rPh>
    <rPh sb="6" eb="8">
      <t>ジカン</t>
    </rPh>
    <phoneticPr fontId="3"/>
  </si>
  <si>
    <t>氏   名</t>
    <phoneticPr fontId="3"/>
  </si>
  <si>
    <t>保育士</t>
    <rPh sb="0" eb="3">
      <t>ホイクシ</t>
    </rPh>
    <phoneticPr fontId="3"/>
  </si>
  <si>
    <t>1月の
合計</t>
    <rPh sb="1" eb="2">
      <t>ツキ</t>
    </rPh>
    <rPh sb="4" eb="6">
      <t>ゴウケイ</t>
    </rPh>
    <phoneticPr fontId="3"/>
  </si>
  <si>
    <r>
      <t xml:space="preserve"> </t>
    </r>
    <r>
      <rPr>
        <b/>
        <sz val="10"/>
        <color indexed="8"/>
        <rFont val="ＭＳ ゴシック"/>
        <family val="3"/>
        <charset val="128"/>
      </rPr>
      <t>従業者の勤務の体制及び勤務形態一覧表</t>
    </r>
    <phoneticPr fontId="3"/>
  </si>
  <si>
    <t>年</t>
    <rPh sb="0" eb="1">
      <t>ネン</t>
    </rPh>
    <phoneticPr fontId="3"/>
  </si>
  <si>
    <t>月分）</t>
    <rPh sb="0" eb="2">
      <t>ガツブン</t>
    </rPh>
    <phoneticPr fontId="3"/>
  </si>
  <si>
    <t>サービス提供時間</t>
    <rPh sb="4" eb="6">
      <t>テイキョウ</t>
    </rPh>
    <rPh sb="6" eb="8">
      <t>ジカン</t>
    </rPh>
    <phoneticPr fontId="3"/>
  </si>
  <si>
    <t>役員</t>
    <rPh sb="0" eb="2">
      <t>ヤクイン</t>
    </rPh>
    <phoneticPr fontId="3"/>
  </si>
  <si>
    <t>（令和</t>
    <rPh sb="1" eb="2">
      <t>レイ</t>
    </rPh>
    <rPh sb="2" eb="3">
      <t>ワ</t>
    </rPh>
    <phoneticPr fontId="3"/>
  </si>
  <si>
    <t>第　３　週</t>
    <phoneticPr fontId="3"/>
  </si>
  <si>
    <t>第　５　週</t>
    <phoneticPr fontId="3"/>
  </si>
  <si>
    <t>職  　種</t>
    <phoneticPr fontId="3"/>
  </si>
  <si>
    <t>（記載例１：勤務時間　①10時～18時：理事用休憩無　②10時～17時：理事用休憩無　③14：00～18：00　④13：00～18：00　⑤10：00～18：00　⑥10：00～17：00）</t>
    <rPh sb="1" eb="4">
      <t>キサイレイ</t>
    </rPh>
    <rPh sb="6" eb="10">
      <t>キンムジカン</t>
    </rPh>
    <rPh sb="14" eb="15">
      <t>ジ</t>
    </rPh>
    <rPh sb="18" eb="19">
      <t>ジ</t>
    </rPh>
    <rPh sb="20" eb="22">
      <t>リジ</t>
    </rPh>
    <rPh sb="22" eb="23">
      <t>ヨウ</t>
    </rPh>
    <rPh sb="23" eb="25">
      <t>キュウケイ</t>
    </rPh>
    <rPh sb="25" eb="26">
      <t>ナ</t>
    </rPh>
    <rPh sb="30" eb="31">
      <t>ジ</t>
    </rPh>
    <rPh sb="34" eb="35">
      <t>ジ</t>
    </rPh>
    <rPh sb="36" eb="38">
      <t>リジ</t>
    </rPh>
    <rPh sb="38" eb="39">
      <t>ヨウ</t>
    </rPh>
    <rPh sb="39" eb="41">
      <t>キュウケイ</t>
    </rPh>
    <rPh sb="41" eb="42">
      <t>ナ</t>
    </rPh>
    <phoneticPr fontId="3"/>
  </si>
  <si>
    <t>（記載例３：勤務形態の区分　Ａ：常勤で専従　Ｂ：常勤で兼務　Ｃ：常勤以外で専従　Ｄ：常勤以外で兼務　）</t>
    <rPh sb="1" eb="4">
      <t>キサイレイ</t>
    </rPh>
    <rPh sb="6" eb="10">
      <t>キンンムケイタイ</t>
    </rPh>
    <rPh sb="11" eb="13">
      <t>クブン</t>
    </rPh>
    <rPh sb="16" eb="18">
      <t>ジョウキン</t>
    </rPh>
    <rPh sb="19" eb="21">
      <t>センジュウ</t>
    </rPh>
    <rPh sb="24" eb="26">
      <t>ジョウキン</t>
    </rPh>
    <rPh sb="27" eb="29">
      <t>ケンム</t>
    </rPh>
    <rPh sb="32" eb="34">
      <t>ジョウキン</t>
    </rPh>
    <rPh sb="34" eb="36">
      <t>イガイ</t>
    </rPh>
    <rPh sb="37" eb="39">
      <t>センジュウ</t>
    </rPh>
    <rPh sb="42" eb="44">
      <t>ジョウキン</t>
    </rPh>
    <rPh sb="44" eb="46">
      <t>イガイ</t>
    </rPh>
    <rPh sb="47" eb="49">
      <t>ケンム</t>
    </rPh>
    <phoneticPr fontId="3"/>
  </si>
  <si>
    <t>（記載例２：サービス提供時間　a　10時～18時　・　b　10時～17時　・　c　13時～18時）</t>
    <rPh sb="1" eb="4">
      <t>キサイレイ</t>
    </rPh>
    <rPh sb="10" eb="12">
      <t>テイキョウ</t>
    </rPh>
    <rPh sb="12" eb="14">
      <t>ジカン</t>
    </rPh>
    <rPh sb="43" eb="44">
      <t>ジ</t>
    </rPh>
    <rPh sb="47" eb="48">
      <t>ジ</t>
    </rPh>
    <phoneticPr fontId="3"/>
  </si>
  <si>
    <t>従業者時間数合計①</t>
    <rPh sb="0" eb="3">
      <t>ジュウギョウシャ</t>
    </rPh>
    <rPh sb="3" eb="5">
      <t>ジカン</t>
    </rPh>
    <rPh sb="5" eb="6">
      <t>スウ</t>
    </rPh>
    <rPh sb="6" eb="8">
      <t>ゴウケイ</t>
    </rPh>
    <phoneticPr fontId="3"/>
  </si>
  <si>
    <t>利用者数に応じた基準配置数</t>
    <rPh sb="0" eb="3">
      <t>リヨウシャ</t>
    </rPh>
    <rPh sb="3" eb="4">
      <t>スウ</t>
    </rPh>
    <rPh sb="5" eb="6">
      <t>オウ</t>
    </rPh>
    <rPh sb="8" eb="10">
      <t>キジュン</t>
    </rPh>
    <rPh sb="10" eb="12">
      <t>ハイチ</t>
    </rPh>
    <rPh sb="12" eb="13">
      <t>スウ</t>
    </rPh>
    <phoneticPr fontId="3"/>
  </si>
  <si>
    <t>基準時間数②</t>
    <rPh sb="0" eb="2">
      <t>キジュン</t>
    </rPh>
    <rPh sb="2" eb="5">
      <t>ジカンスウ</t>
    </rPh>
    <phoneticPr fontId="3"/>
  </si>
  <si>
    <t>加配時間数①―②</t>
    <rPh sb="0" eb="2">
      <t>カハイ</t>
    </rPh>
    <rPh sb="2" eb="4">
      <t>ジカン</t>
    </rPh>
    <rPh sb="4" eb="5">
      <t>スウ</t>
    </rPh>
    <phoneticPr fontId="3"/>
  </si>
  <si>
    <t>時間数から除外</t>
    <phoneticPr fontId="3"/>
  </si>
  <si>
    <t>従業者</t>
    <rPh sb="0" eb="3">
      <t>ジュウギョウシャ</t>
    </rPh>
    <phoneticPr fontId="3"/>
  </si>
  <si>
    <t>常勤の従業者が勤務すべき時間数</t>
    <phoneticPr fontId="3"/>
  </si>
  <si>
    <t>常勤換算</t>
    <rPh sb="0" eb="2">
      <t>ジョウキン</t>
    </rPh>
    <rPh sb="2" eb="4">
      <t>カンザン</t>
    </rPh>
    <phoneticPr fontId="3"/>
  </si>
  <si>
    <t>-</t>
    <phoneticPr fontId="3"/>
  </si>
  <si>
    <t>児童指導員</t>
  </si>
  <si>
    <t>水</t>
    <rPh sb="0" eb="1">
      <t>スイ</t>
    </rPh>
    <phoneticPr fontId="3"/>
  </si>
  <si>
    <t>木</t>
    <rPh sb="0" eb="1">
      <t>モク</t>
    </rPh>
    <phoneticPr fontId="3"/>
  </si>
  <si>
    <t>児童指導員</t>
    <phoneticPr fontId="3"/>
  </si>
  <si>
    <t>保育士</t>
    <rPh sb="0" eb="3">
      <t>ホイクシ</t>
    </rPh>
    <phoneticPr fontId="3"/>
  </si>
  <si>
    <t>算定対象者２</t>
    <rPh sb="0" eb="2">
      <t>サンテイ</t>
    </rPh>
    <rPh sb="2" eb="4">
      <t>タイショウ</t>
    </rPh>
    <rPh sb="4" eb="5">
      <t>シャ</t>
    </rPh>
    <phoneticPr fontId="3"/>
  </si>
  <si>
    <t>加配Ⅱ：</t>
    <rPh sb="0" eb="2">
      <t>カハイ</t>
    </rPh>
    <phoneticPr fontId="3"/>
  </si>
  <si>
    <t>児童指導員等</t>
  </si>
  <si>
    <t>算定対象者１</t>
    <rPh sb="0" eb="2">
      <t>サンテイ</t>
    </rPh>
    <rPh sb="2" eb="4">
      <t>タイショウ</t>
    </rPh>
    <rPh sb="4" eb="5">
      <t>シャ</t>
    </rPh>
    <phoneticPr fontId="3"/>
  </si>
  <si>
    <t>加配Ⅰ：</t>
    <rPh sb="0" eb="2">
      <t>カハイ</t>
    </rPh>
    <phoneticPr fontId="3"/>
  </si>
  <si>
    <t>加配人数
（Ｂ－Ａ）</t>
    <rPh sb="0" eb="2">
      <t>カハイ</t>
    </rPh>
    <rPh sb="2" eb="4">
      <t>ニンズウ</t>
    </rPh>
    <phoneticPr fontId="3"/>
  </si>
  <si>
    <t>↓</t>
    <phoneticPr fontId="3"/>
  </si>
  <si>
    <t>うちその他の従業者の員数</t>
    <rPh sb="4" eb="5">
      <t>タ</t>
    </rPh>
    <rPh sb="6" eb="9">
      <t>ジュウギョウシャ</t>
    </rPh>
    <rPh sb="10" eb="12">
      <t>インスウ</t>
    </rPh>
    <phoneticPr fontId="3"/>
  </si>
  <si>
    <t>その他の従業者</t>
    <rPh sb="2" eb="3">
      <t>タ</t>
    </rPh>
    <rPh sb="4" eb="7">
      <t>ジュウギョウシャ</t>
    </rPh>
    <phoneticPr fontId="3"/>
  </si>
  <si>
    <t>うち児童指導員等の員数</t>
    <rPh sb="2" eb="4">
      <t>ジドウ</t>
    </rPh>
    <rPh sb="4" eb="7">
      <t>シドウイン</t>
    </rPh>
    <rPh sb="7" eb="8">
      <t>ナド</t>
    </rPh>
    <rPh sb="9" eb="11">
      <t>インスウ</t>
    </rPh>
    <phoneticPr fontId="3"/>
  </si>
  <si>
    <t>児童指導員等</t>
    <rPh sb="0" eb="2">
      <t>ジドウ</t>
    </rPh>
    <rPh sb="2" eb="5">
      <t>シドウイン</t>
    </rPh>
    <rPh sb="5" eb="6">
      <t>ナド</t>
    </rPh>
    <phoneticPr fontId="3"/>
  </si>
  <si>
    <t>うち理学療法士等の員数</t>
    <rPh sb="2" eb="4">
      <t>リガク</t>
    </rPh>
    <rPh sb="4" eb="7">
      <t>リョウホウシ</t>
    </rPh>
    <rPh sb="7" eb="8">
      <t>ナド</t>
    </rPh>
    <rPh sb="9" eb="11">
      <t>インスウ</t>
    </rPh>
    <phoneticPr fontId="3"/>
  </si>
  <si>
    <t>理学療法士等</t>
    <rPh sb="0" eb="2">
      <t>リガク</t>
    </rPh>
    <rPh sb="2" eb="5">
      <t>リョウホウシ</t>
    </rPh>
    <rPh sb="5" eb="6">
      <t>ナド</t>
    </rPh>
    <phoneticPr fontId="3"/>
  </si>
  <si>
    <t>従業者の総数 Ｂ
（常勤換算）</t>
    <rPh sb="0" eb="3">
      <t>ジュウギョウシャ</t>
    </rPh>
    <rPh sb="4" eb="6">
      <t>ソウスウ</t>
    </rPh>
    <rPh sb="10" eb="12">
      <t>ジョウキン</t>
    </rPh>
    <rPh sb="12" eb="14">
      <t>カンザン</t>
    </rPh>
    <phoneticPr fontId="3"/>
  </si>
  <si>
    <t>加配配置時間内訳</t>
    <rPh sb="0" eb="2">
      <t>カハイ</t>
    </rPh>
    <rPh sb="2" eb="4">
      <t>ハイチ</t>
    </rPh>
    <rPh sb="4" eb="6">
      <t>ジカン</t>
    </rPh>
    <rPh sb="6" eb="8">
      <t>ウチワケ</t>
    </rPh>
    <phoneticPr fontId="3"/>
  </si>
  <si>
    <t>基準人数 Ａ</t>
    <rPh sb="0" eb="2">
      <t>キジュン</t>
    </rPh>
    <rPh sb="2" eb="4">
      <t>ニンズウ</t>
    </rPh>
    <phoneticPr fontId="3"/>
  </si>
  <si>
    <t xml:space="preserve">
→</t>
    <phoneticPr fontId="3"/>
  </si>
  <si>
    <t>勤務時間数</t>
    <rPh sb="0" eb="2">
      <t>キンム</t>
    </rPh>
    <rPh sb="2" eb="4">
      <t>ジカン</t>
    </rPh>
    <rPh sb="4" eb="5">
      <t>スウ</t>
    </rPh>
    <phoneticPr fontId="3"/>
  </si>
  <si>
    <t>★「加算に関する届出書」参考資料</t>
    <rPh sb="2" eb="4">
      <t>カサン</t>
    </rPh>
    <rPh sb="5" eb="6">
      <t>カン</t>
    </rPh>
    <rPh sb="8" eb="9">
      <t>トド</t>
    </rPh>
    <rPh sb="9" eb="10">
      <t>デ</t>
    </rPh>
    <rPh sb="10" eb="11">
      <t>ショ</t>
    </rPh>
    <rPh sb="12" eb="14">
      <t>サンコウ</t>
    </rPh>
    <rPh sb="14" eb="16">
      <t>シリョウ</t>
    </rPh>
    <phoneticPr fontId="3"/>
  </si>
  <si>
    <t>加配配置</t>
    <rPh sb="0" eb="2">
      <t>カハイ</t>
    </rPh>
    <rPh sb="2" eb="4">
      <t>ハイチ</t>
    </rPh>
    <phoneticPr fontId="3"/>
  </si>
  <si>
    <t>基準配置</t>
    <rPh sb="0" eb="2">
      <t>キジュン</t>
    </rPh>
    <rPh sb="2" eb="4">
      <t>ハイチ</t>
    </rPh>
    <phoneticPr fontId="3"/>
  </si>
  <si>
    <t>合計</t>
    <rPh sb="0" eb="2">
      <t>ゴウケイ</t>
    </rPh>
    <phoneticPr fontId="3"/>
  </si>
  <si>
    <t>※勤務時間数の合計欄も、常勤職員が勤務すべき時間数と同様の考え方で入力</t>
    <rPh sb="1" eb="3">
      <t>キンム</t>
    </rPh>
    <rPh sb="3" eb="5">
      <t>ジカン</t>
    </rPh>
    <rPh sb="5" eb="6">
      <t>スウ</t>
    </rPh>
    <rPh sb="7" eb="9">
      <t>ゴウケイ</t>
    </rPh>
    <rPh sb="9" eb="10">
      <t>ラン</t>
    </rPh>
    <rPh sb="12" eb="14">
      <t>ジョウキン</t>
    </rPh>
    <rPh sb="14" eb="16">
      <t>ショクイン</t>
    </rPh>
    <rPh sb="17" eb="19">
      <t>キンム</t>
    </rPh>
    <rPh sb="22" eb="25">
      <t>ジカンスウ</t>
    </rPh>
    <rPh sb="26" eb="28">
      <t>ドウヨウ</t>
    </rPh>
    <rPh sb="29" eb="30">
      <t>カンガ</t>
    </rPh>
    <rPh sb="31" eb="32">
      <t>カタ</t>
    </rPh>
    <rPh sb="33" eb="35">
      <t>ニュウリョク</t>
    </rPh>
    <phoneticPr fontId="3"/>
  </si>
  <si>
    <t>加算対象区分</t>
    <rPh sb="0" eb="2">
      <t>カサン</t>
    </rPh>
    <rPh sb="2" eb="4">
      <t>タイショウ</t>
    </rPh>
    <rPh sb="4" eb="6">
      <t>クブン</t>
    </rPh>
    <phoneticPr fontId="3"/>
  </si>
  <si>
    <t>※原則４週の合計時間、１か月の変形労働制の場合は１か月の合計時間）</t>
    <rPh sb="1" eb="3">
      <t>ゲンソク</t>
    </rPh>
    <rPh sb="4" eb="5">
      <t>シュウ</t>
    </rPh>
    <rPh sb="6" eb="8">
      <t>ゴウケイ</t>
    </rPh>
    <rPh sb="8" eb="10">
      <t>ジカン</t>
    </rPh>
    <rPh sb="13" eb="14">
      <t>ゲツ</t>
    </rPh>
    <rPh sb="15" eb="17">
      <t>ヘンケイ</t>
    </rPh>
    <rPh sb="17" eb="19">
      <t>ロウドウ</t>
    </rPh>
    <rPh sb="19" eb="20">
      <t>セイ</t>
    </rPh>
    <rPh sb="21" eb="23">
      <t>バアイ</t>
    </rPh>
    <rPh sb="26" eb="27">
      <t>ゲツ</t>
    </rPh>
    <rPh sb="28" eb="30">
      <t>ゴウケイ</t>
    </rPh>
    <rPh sb="30" eb="32">
      <t>ジカン</t>
    </rPh>
    <phoneticPr fontId="3"/>
  </si>
  <si>
    <t>常勤職員が勤務すべき時間数‥</t>
    <rPh sb="0" eb="2">
      <t>ジョウキン</t>
    </rPh>
    <rPh sb="2" eb="4">
      <t>ショクイン</t>
    </rPh>
    <rPh sb="5" eb="7">
      <t>キンム</t>
    </rPh>
    <rPh sb="10" eb="13">
      <t>ジカンスウ</t>
    </rPh>
    <phoneticPr fontId="3"/>
  </si>
  <si>
    <t>（参考）児童指導員等加配加算計算用シート</t>
    <rPh sb="1" eb="3">
      <t>サンコウ</t>
    </rPh>
    <rPh sb="4" eb="6">
      <t>ジドウ</t>
    </rPh>
    <rPh sb="6" eb="9">
      <t>シドウイン</t>
    </rPh>
    <rPh sb="9" eb="10">
      <t>トウ</t>
    </rPh>
    <rPh sb="10" eb="12">
      <t>カハイ</t>
    </rPh>
    <rPh sb="12" eb="14">
      <t>カサン</t>
    </rPh>
    <rPh sb="14" eb="16">
      <t>ケイサン</t>
    </rPh>
    <rPh sb="16" eb="17">
      <t>ヨウ</t>
    </rPh>
    <phoneticPr fontId="3"/>
  </si>
  <si>
    <t>管理者</t>
    <rPh sb="0" eb="3">
      <t>カンリシャ</t>
    </rPh>
    <phoneticPr fontId="3"/>
  </si>
  <si>
    <t>児童発達支援管理責任者</t>
    <rPh sb="2" eb="11">
      <t>ハッタツシエンカンリセキニンシャ</t>
    </rPh>
    <phoneticPr fontId="3"/>
  </si>
  <si>
    <r>
      <t>事業所名　 （　　　　　　　　　</t>
    </r>
    <r>
      <rPr>
        <b/>
        <sz val="11"/>
        <color rgb="FFFF0000"/>
        <rFont val="ＭＳ Ｐゴシック"/>
        <family val="3"/>
        <charset val="128"/>
      </rPr>
      <t>○○事業所</t>
    </r>
    <r>
      <rPr>
        <b/>
        <sz val="11"/>
        <rFont val="ＭＳ Ｐゴシック"/>
        <family val="3"/>
        <charset val="128"/>
      </rPr>
      <t>　　　　　　　　　　　）</t>
    </r>
    <rPh sb="0" eb="3">
      <t>ジギョウショ</t>
    </rPh>
    <rPh sb="3" eb="4">
      <t>メイ</t>
    </rPh>
    <rPh sb="18" eb="21">
      <t>ジギョウショ</t>
    </rPh>
    <phoneticPr fontId="3"/>
  </si>
  <si>
    <t>○</t>
    <phoneticPr fontId="3"/>
  </si>
  <si>
    <r>
      <t>支援の種類（　</t>
    </r>
    <r>
      <rPr>
        <b/>
        <sz val="11"/>
        <color rgb="FFFF0000"/>
        <rFont val="ＭＳ Ｐゴシック"/>
        <family val="3"/>
        <charset val="128"/>
      </rPr>
      <t>児童発達支援・放課後等デイサービス</t>
    </r>
    <r>
      <rPr>
        <b/>
        <sz val="11"/>
        <rFont val="ＭＳ Ｐゴシック"/>
        <family val="3"/>
        <charset val="128"/>
      </rPr>
      <t>　）</t>
    </r>
    <rPh sb="0" eb="2">
      <t>シエン</t>
    </rPh>
    <rPh sb="3" eb="5">
      <t>シュルイ</t>
    </rPh>
    <rPh sb="7" eb="9">
      <t>ジドウ</t>
    </rPh>
    <rPh sb="9" eb="11">
      <t>ハッタツ</t>
    </rPh>
    <rPh sb="11" eb="13">
      <t>シエン</t>
    </rPh>
    <rPh sb="14" eb="17">
      <t>ホウカゴ</t>
    </rPh>
    <rPh sb="17" eb="18">
      <t>トウ</t>
    </rPh>
    <phoneticPr fontId="3"/>
  </si>
  <si>
    <t>A</t>
    <phoneticPr fontId="3"/>
  </si>
  <si>
    <t>B</t>
    <phoneticPr fontId="3"/>
  </si>
  <si>
    <t>C</t>
  </si>
  <si>
    <t>C</t>
    <phoneticPr fontId="3"/>
  </si>
  <si>
    <t>D</t>
  </si>
  <si>
    <t>D</t>
    <phoneticPr fontId="3"/>
  </si>
  <si>
    <t>E</t>
  </si>
  <si>
    <t>E</t>
    <phoneticPr fontId="3"/>
  </si>
  <si>
    <t>F</t>
  </si>
  <si>
    <t>F</t>
    <phoneticPr fontId="3"/>
  </si>
  <si>
    <t>G</t>
  </si>
  <si>
    <t>G</t>
    <phoneticPr fontId="3"/>
  </si>
  <si>
    <t>H</t>
  </si>
  <si>
    <t>H</t>
    <phoneticPr fontId="3"/>
  </si>
  <si>
    <t>勤務形態：職種ごとに下記の勤務形態の区分の順にまとめて記載してください。</t>
    <rPh sb="0" eb="2">
      <t>キンム</t>
    </rPh>
    <rPh sb="2" eb="4">
      <t>ケイタイ</t>
    </rPh>
    <phoneticPr fontId="3"/>
  </si>
  <si>
    <t>勤務形態の区分　Ａ：常勤で専従　Ｂ：常勤で兼務　Ｃ：常勤以外で専従　Ｄ：常勤以外で兼務　（事業所内で兼務（管理者兼児童指導員など）の場合は当該兼務者について職種ごとに行を分けて記載してください。）</t>
  </si>
  <si>
    <t>赤文字部分を入力してください。</t>
    <rPh sb="0" eb="1">
      <t>アカ</t>
    </rPh>
    <rPh sb="1" eb="3">
      <t>モジ</t>
    </rPh>
    <rPh sb="3" eb="5">
      <t>ブブン</t>
    </rPh>
    <rPh sb="6" eb="8">
      <t>ニュウリョク</t>
    </rPh>
    <phoneticPr fontId="3"/>
  </si>
  <si>
    <t>職員氏名</t>
    <rPh sb="0" eb="2">
      <t>ショクイン</t>
    </rPh>
    <rPh sb="2" eb="4">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</si>
</sst>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0&quot;人&quot;"/>
  </numFmts>
  <fonts count="41">
    <font>
      <sz val="11"/>
      <name val="ＭＳ Ｐゴシック"/>
      <family val="3"/>
      <charset val="128"/>
    </font>
    <font>
      <sz val="11"/>
      <name val="ＭＳ Ｐゴシック"/>
      <family val="3"/>
      <charset val="128"/>
    </font>
    <font>
      <b/>
      <sz val="10"/>
      <color indexed="8"/>
      <name val="ＭＳ ゴシック"/>
      <family val="3"/>
      <charset val="128"/>
    </font>
    <font>
      <sz val="6"/>
      <name val="ＭＳ Ｐゴシック"/>
      <family val="3"/>
      <charset val="128"/>
    </font>
    <font>
      <b/>
      <sz val="8"/>
      <color indexed="8"/>
      <name val="ＭＳ ゴシック"/>
      <family val="3"/>
      <charset val="128"/>
    </font>
    <font>
      <b/>
      <sz val="11"/>
      <name val="ＭＳ Ｐゴシック"/>
      <family val="3"/>
      <charset val="128"/>
    </font>
    <font>
      <sz val="10"/>
      <color indexed="8"/>
      <name val="ＭＳ ゴシック"/>
      <family val="3"/>
      <charset val="128"/>
    </font>
    <font>
      <sz val="8"/>
      <color indexed="8"/>
      <name val="ＭＳ ゴシック"/>
      <family val="3"/>
      <charset val="128"/>
    </font>
    <font>
      <sz val="7.5"/>
      <color indexed="8"/>
      <name val="ＭＳ ゴシック"/>
      <family val="3"/>
      <charset val="128"/>
    </font>
    <font>
      <b/>
      <sz val="8"/>
      <name val="ＭＳ ゴシック"/>
      <family val="3"/>
      <charset val="128"/>
    </font>
    <font>
      <sz val="8"/>
      <name val="ＭＳ ゴシック"/>
      <family val="3"/>
      <charset val="128"/>
    </font>
    <font>
      <sz val="9"/>
      <name val="ＭＳ ゴシック"/>
      <family val="3"/>
      <charset val="128"/>
    </font>
    <font>
      <sz val="6"/>
      <name val="ＭＳ ゴシック"/>
      <family val="3"/>
      <charset val="128"/>
    </font>
    <font>
      <sz val="8"/>
      <name val="ＭＳ 明朝"/>
      <family val="1"/>
      <charset val="128"/>
    </font>
    <font>
      <sz val="8"/>
      <name val="ＭＳ Ｐゴシック"/>
      <family val="3"/>
      <charset val="128"/>
    </font>
    <font>
      <sz val="11"/>
      <name val="ＭＳ Ｐゴシック"/>
      <family val="3"/>
      <charset val="128"/>
      <scheme val="minor"/>
    </font>
    <font>
      <sz val="7.5"/>
      <color indexed="8"/>
      <name val="ＭＳ Ｐゴシック"/>
      <family val="3"/>
      <charset val="128"/>
      <scheme val="minor"/>
    </font>
    <font>
      <sz val="8"/>
      <name val="ＭＳ Ｐゴシック"/>
      <family val="3"/>
      <charset val="128"/>
      <scheme val="minor"/>
    </font>
    <font>
      <sz val="8"/>
      <color indexed="8"/>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sz val="10"/>
      <name val="ＭＳ Ｐゴシック"/>
      <family val="3"/>
      <charset val="128"/>
      <scheme val="minor"/>
    </font>
    <font>
      <sz val="14"/>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6"/>
      <name val="ＭＳ Ｐゴシック"/>
      <family val="3"/>
      <charset val="128"/>
      <scheme val="minor"/>
    </font>
    <font>
      <b/>
      <sz val="11"/>
      <name val="ＭＳ Ｐゴシック"/>
      <family val="3"/>
      <charset val="128"/>
      <scheme val="minor"/>
    </font>
    <font>
      <sz val="8"/>
      <color rgb="FFFF0000"/>
      <name val="ＭＳ Ｐゴシック"/>
      <family val="3"/>
      <charset val="128"/>
      <scheme val="minor"/>
    </font>
    <font>
      <b/>
      <sz val="11"/>
      <color indexed="8"/>
      <name val="ＭＳ Ｐゴシック"/>
      <family val="3"/>
      <charset val="128"/>
      <scheme val="minor"/>
    </font>
    <font>
      <b/>
      <sz val="11"/>
      <color rgb="FFFF0000"/>
      <name val="ＭＳ Ｐゴシック"/>
      <family val="3"/>
      <charset val="128"/>
      <scheme val="minor"/>
    </font>
    <font>
      <sz val="8"/>
      <color rgb="FFFF0000"/>
      <name val="ＭＳ ゴシック"/>
      <family val="3"/>
      <charset val="128"/>
    </font>
    <font>
      <sz val="8"/>
      <color rgb="FFFF0000"/>
      <name val="ＭＳ 明朝"/>
      <family val="1"/>
      <charset val="128"/>
    </font>
    <font>
      <b/>
      <sz val="11"/>
      <color rgb="FFFF0000"/>
      <name val="ＭＳ Ｐゴシック"/>
      <family val="3"/>
      <charset val="128"/>
    </font>
    <font>
      <b/>
      <sz val="8"/>
      <color rgb="FFFF0000"/>
      <name val="ＭＳ ゴシック"/>
      <family val="3"/>
      <charset val="128"/>
    </font>
    <font>
      <sz val="9"/>
      <color rgb="FFFF0000"/>
      <name val="ＭＳ ゴシック"/>
      <family val="3"/>
      <charset val="128"/>
    </font>
    <font>
      <sz val="11"/>
      <color rgb="FFFF0000"/>
      <name val="ＭＳ Ｐゴシック"/>
      <family val="3"/>
      <charset val="128"/>
      <scheme val="minor"/>
    </font>
    <font>
      <b/>
      <sz val="8"/>
      <color indexed="81"/>
      <name val="MS P ゴシック"/>
      <family val="3"/>
      <charset val="128"/>
    </font>
    <font>
      <b/>
      <u val="double"/>
      <sz val="11"/>
      <name val="ＭＳ Ｐゴシック"/>
      <family val="3"/>
      <charset val="128"/>
      <scheme val="minor"/>
    </font>
    <font>
      <sz val="10"/>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theme="0"/>
        <bgColor indexed="64"/>
      </patternFill>
    </fill>
  </fills>
  <borders count="69">
    <border>
      <left/>
      <right/>
      <top/>
      <bottom/>
      <diagonal/>
    </border>
    <border>
      <left style="thick">
        <color indexed="64"/>
      </left>
      <right style="thin">
        <color indexed="8"/>
      </right>
      <top/>
      <bottom style="thin">
        <color indexed="8"/>
      </bottom>
      <diagonal/>
    </border>
    <border>
      <left style="thick">
        <color indexed="64"/>
      </left>
      <right style="thin">
        <color indexed="8"/>
      </right>
      <top/>
      <bottom/>
      <diagonal/>
    </border>
    <border>
      <left style="thick">
        <color indexed="64"/>
      </left>
      <right style="thin">
        <color indexed="8"/>
      </right>
      <top style="thick">
        <color indexed="64"/>
      </top>
      <bottom/>
      <diagonal/>
    </border>
    <border>
      <left style="thick">
        <color indexed="64"/>
      </left>
      <right style="thin">
        <color indexed="8"/>
      </right>
      <top/>
      <bottom style="thick">
        <color indexed="64"/>
      </bottom>
      <diagonal/>
    </border>
    <border>
      <left style="thick">
        <color indexed="64"/>
      </left>
      <right/>
      <top style="thick">
        <color indexed="64"/>
      </top>
      <bottom/>
      <diagonal/>
    </border>
    <border>
      <left style="thin">
        <color indexed="8"/>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bottom style="thin">
        <color indexed="8"/>
      </bottom>
      <diagonal/>
    </border>
    <border>
      <left style="thin">
        <color indexed="8"/>
      </left>
      <right/>
      <top style="thick">
        <color indexed="64"/>
      </top>
      <bottom/>
      <diagonal/>
    </border>
    <border>
      <left/>
      <right/>
      <top/>
      <bottom style="thin">
        <color indexed="8"/>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bottom style="thin">
        <color indexed="8"/>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ck">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8">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4">
    <xf numFmtId="0" fontId="0" fillId="0" borderId="0" xfId="0"/>
    <xf numFmtId="0" fontId="7" fillId="0" borderId="0" xfId="0" applyFont="1" applyFill="1" applyBorder="1" applyAlignment="1">
      <alignment vertical="center" wrapText="1"/>
    </xf>
    <xf numFmtId="0" fontId="2" fillId="0" borderId="0" xfId="0" applyFont="1" applyFill="1"/>
    <xf numFmtId="0" fontId="0" fillId="0" borderId="0" xfId="0" applyFill="1"/>
    <xf numFmtId="0" fontId="4" fillId="0" borderId="0" xfId="0" applyFont="1" applyFill="1" applyAlignment="1"/>
    <xf numFmtId="0" fontId="4" fillId="0" borderId="0" xfId="0" applyFont="1" applyFill="1" applyAlignment="1">
      <alignment horizontal="center"/>
    </xf>
    <xf numFmtId="0" fontId="0" fillId="0" borderId="0" xfId="0" applyFill="1" applyBorder="1"/>
    <xf numFmtId="0" fontId="8" fillId="0" borderId="0" xfId="0" applyFont="1" applyFill="1"/>
    <xf numFmtId="0" fontId="0" fillId="0" borderId="0" xfId="0" applyFill="1" applyAlignment="1">
      <alignment horizontal="center" vertical="center"/>
    </xf>
    <xf numFmtId="0" fontId="4" fillId="0" borderId="0" xfId="0" applyFont="1" applyFill="1" applyBorder="1" applyAlignment="1">
      <alignment horizontal="center"/>
    </xf>
    <xf numFmtId="0" fontId="6" fillId="0" borderId="0" xfId="0" applyFont="1" applyFill="1" applyBorder="1"/>
    <xf numFmtId="0" fontId="0" fillId="0" borderId="0" xfId="0" applyFill="1" applyAlignment="1">
      <alignment horizontal="left"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 xfId="0" applyFont="1" applyFill="1" applyBorder="1" applyAlignment="1">
      <alignment vertical="top" wrapText="1"/>
    </xf>
    <xf numFmtId="0" fontId="10" fillId="0" borderId="13" xfId="0" applyFont="1" applyFill="1" applyBorder="1" applyAlignment="1">
      <alignment vertical="top" wrapText="1"/>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10" xfId="0" applyFont="1" applyFill="1" applyBorder="1" applyAlignment="1">
      <alignment vertical="top" wrapText="1"/>
    </xf>
    <xf numFmtId="0" fontId="0" fillId="0" borderId="6" xfId="0" applyFont="1" applyFill="1" applyBorder="1" applyAlignment="1">
      <alignment vertical="top" wrapText="1"/>
    </xf>
    <xf numFmtId="0" fontId="10" fillId="0" borderId="30" xfId="0" applyFont="1" applyFill="1" applyBorder="1" applyAlignment="1">
      <alignment horizontal="distributed" vertical="center" wrapText="1"/>
    </xf>
    <xf numFmtId="0" fontId="11" fillId="0" borderId="12" xfId="0" applyFont="1" applyFill="1" applyBorder="1" applyAlignment="1">
      <alignment horizontal="center" vertical="center" wrapText="1"/>
    </xf>
    <xf numFmtId="0" fontId="10" fillId="0" borderId="21" xfId="0" applyFont="1" applyFill="1" applyBorder="1" applyAlignment="1">
      <alignment horizontal="center" vertical="center" wrapText="1"/>
    </xf>
    <xf numFmtId="176" fontId="10" fillId="0" borderId="2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7" fillId="0" borderId="0" xfId="0" applyFont="1" applyFill="1" applyBorder="1" applyAlignment="1">
      <alignment horizontal="distributed" vertical="center" wrapText="1"/>
    </xf>
    <xf numFmtId="0" fontId="9" fillId="0" borderId="0" xfId="0" applyFont="1" applyFill="1" applyAlignment="1">
      <alignment horizontal="left"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3" fillId="0" borderId="0" xfId="0" applyFont="1"/>
    <xf numFmtId="0" fontId="13" fillId="0" borderId="0" xfId="0" applyFont="1" applyFill="1"/>
    <xf numFmtId="176" fontId="13" fillId="3" borderId="0" xfId="0" applyNumberFormat="1" applyFont="1" applyFill="1"/>
    <xf numFmtId="0" fontId="13" fillId="0" borderId="0" xfId="0" applyFont="1" applyAlignment="1">
      <alignment horizontal="left" vertical="top" wrapText="1"/>
    </xf>
    <xf numFmtId="0" fontId="7" fillId="0" borderId="50" xfId="0" applyFont="1" applyBorder="1" applyAlignment="1">
      <alignment horizontal="center" vertical="center" wrapText="1"/>
    </xf>
    <xf numFmtId="177" fontId="13" fillId="0" borderId="0" xfId="0" applyNumberFormat="1" applyFont="1" applyFill="1"/>
    <xf numFmtId="176" fontId="13" fillId="0" borderId="0" xfId="0" applyNumberFormat="1" applyFont="1" applyFill="1"/>
    <xf numFmtId="177" fontId="13" fillId="3" borderId="0" xfId="0" applyNumberFormat="1" applyFont="1" applyFill="1"/>
    <xf numFmtId="0" fontId="7" fillId="0" borderId="0" xfId="0" applyFont="1" applyFill="1" applyBorder="1" applyAlignment="1">
      <alignment horizontal="distributed" vertical="center" wrapText="1"/>
    </xf>
    <xf numFmtId="0" fontId="9" fillId="0" borderId="0" xfId="0" applyFont="1" applyFill="1" applyAlignment="1">
      <alignment horizontal="left" vertical="center"/>
    </xf>
    <xf numFmtId="0" fontId="15"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applyFont="1" applyBorder="1" applyAlignment="1">
      <alignment vertical="center"/>
    </xf>
    <xf numFmtId="0" fontId="17" fillId="0" borderId="0" xfId="0" applyFont="1" applyFill="1" applyBorder="1" applyAlignment="1">
      <alignment horizontal="distributed" vertical="center" wrapText="1"/>
    </xf>
    <xf numFmtId="0" fontId="17" fillId="0" borderId="0" xfId="0" applyFont="1" applyBorder="1" applyAlignment="1">
      <alignment vertical="center" wrapText="1"/>
    </xf>
    <xf numFmtId="0" fontId="18" fillId="0" borderId="0" xfId="0" applyFont="1" applyFill="1" applyBorder="1" applyAlignment="1">
      <alignment horizontal="distributed"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9" fillId="0" borderId="0" xfId="0" applyFont="1" applyBorder="1" applyAlignment="1">
      <alignment horizontal="center" vertical="center" wrapText="1"/>
    </xf>
    <xf numFmtId="0" fontId="20" fillId="0" borderId="0" xfId="7" applyFont="1">
      <alignment vertical="center"/>
    </xf>
    <xf numFmtId="0" fontId="20" fillId="0" borderId="0" xfId="7" applyFont="1" applyFill="1" applyBorder="1" applyAlignment="1">
      <alignment vertical="center" shrinkToFit="1"/>
    </xf>
    <xf numFmtId="0" fontId="15" fillId="0" borderId="0" xfId="0" applyFont="1" applyBorder="1" applyAlignment="1">
      <alignment horizontal="center" vertical="center"/>
    </xf>
    <xf numFmtId="0" fontId="21" fillId="0" borderId="0" xfId="7" applyFont="1" applyFill="1" applyBorder="1" applyAlignment="1">
      <alignment horizontal="center" vertical="center" shrinkToFit="1"/>
    </xf>
    <xf numFmtId="0" fontId="15" fillId="2" borderId="0" xfId="0" applyFont="1" applyFill="1" applyAlignment="1">
      <alignment vertical="center"/>
    </xf>
    <xf numFmtId="0" fontId="22" fillId="2" borderId="0" xfId="0" applyFont="1" applyFill="1" applyAlignment="1">
      <alignment horizontal="center" vertical="center"/>
    </xf>
    <xf numFmtId="0" fontId="15" fillId="4" borderId="16" xfId="0" applyFont="1" applyFill="1" applyBorder="1" applyAlignment="1">
      <alignment horizontal="center" vertical="center"/>
    </xf>
    <xf numFmtId="0" fontId="15" fillId="2" borderId="16" xfId="0" applyFont="1" applyFill="1" applyBorder="1" applyAlignment="1">
      <alignment vertical="center"/>
    </xf>
    <xf numFmtId="0" fontId="15" fillId="4" borderId="16" xfId="0" applyFont="1" applyFill="1" applyBorder="1" applyAlignment="1">
      <alignment vertical="center"/>
    </xf>
    <xf numFmtId="178" fontId="23" fillId="0" borderId="0" xfId="0" applyNumberFormat="1" applyFont="1" applyBorder="1" applyAlignment="1">
      <alignment horizontal="center" vertical="center" wrapText="1"/>
    </xf>
    <xf numFmtId="2" fontId="21" fillId="4" borderId="16" xfId="0" applyNumberFormat="1" applyFont="1" applyFill="1" applyBorder="1" applyAlignment="1">
      <alignment horizontal="center" vertical="center"/>
    </xf>
    <xf numFmtId="0" fontId="23" fillId="0" borderId="0" xfId="0" applyFont="1" applyBorder="1" applyAlignment="1">
      <alignment horizontal="center" vertical="center" wrapText="1"/>
    </xf>
    <xf numFmtId="2" fontId="15" fillId="2" borderId="0" xfId="0" applyNumberFormat="1" applyFont="1" applyFill="1" applyAlignment="1">
      <alignment vertical="center"/>
    </xf>
    <xf numFmtId="0" fontId="21" fillId="2" borderId="0" xfId="0" applyFont="1" applyFill="1" applyBorder="1" applyAlignment="1">
      <alignment horizontal="center" vertical="center" shrinkToFit="1"/>
    </xf>
    <xf numFmtId="0" fontId="21" fillId="2" borderId="53" xfId="0" applyFont="1" applyFill="1" applyBorder="1" applyAlignment="1">
      <alignment horizontal="center" vertical="center" shrinkToFit="1"/>
    </xf>
    <xf numFmtId="0" fontId="15" fillId="2" borderId="54" xfId="0" applyFont="1" applyFill="1" applyBorder="1" applyAlignment="1">
      <alignment horizontal="center" vertical="center"/>
    </xf>
    <xf numFmtId="0" fontId="21" fillId="2" borderId="55" xfId="0" applyFont="1" applyFill="1" applyBorder="1" applyAlignment="1">
      <alignment horizontal="center" vertical="center" shrinkToFit="1"/>
    </xf>
    <xf numFmtId="0" fontId="15" fillId="2" borderId="56" xfId="0" applyFont="1" applyFill="1" applyBorder="1" applyAlignment="1">
      <alignment horizontal="center" vertical="center"/>
    </xf>
    <xf numFmtId="1" fontId="15" fillId="5" borderId="0" xfId="0" applyNumberFormat="1" applyFont="1" applyFill="1" applyAlignment="1">
      <alignment vertical="center"/>
    </xf>
    <xf numFmtId="0" fontId="22" fillId="2" borderId="0" xfId="0" applyFont="1" applyFill="1" applyBorder="1" applyAlignment="1">
      <alignment horizontal="center" vertical="center"/>
    </xf>
    <xf numFmtId="1" fontId="15" fillId="2" borderId="0" xfId="0" applyNumberFormat="1" applyFont="1" applyFill="1" applyAlignment="1">
      <alignment vertical="center"/>
    </xf>
    <xf numFmtId="2" fontId="24" fillId="2" borderId="16" xfId="0" applyNumberFormat="1" applyFont="1" applyFill="1" applyBorder="1" applyAlignment="1">
      <alignment vertical="center" wrapText="1"/>
    </xf>
    <xf numFmtId="0" fontId="15" fillId="2" borderId="0" xfId="0" applyFont="1" applyFill="1" applyBorder="1" applyAlignment="1">
      <alignment horizontal="center" vertical="center"/>
    </xf>
    <xf numFmtId="0" fontId="15" fillId="2" borderId="16" xfId="0" applyFont="1" applyFill="1" applyBorder="1" applyAlignment="1">
      <alignment horizontal="center" vertical="center"/>
    </xf>
    <xf numFmtId="2" fontId="21" fillId="2" borderId="16" xfId="0" applyNumberFormat="1" applyFont="1" applyFill="1" applyBorder="1" applyAlignment="1">
      <alignment vertical="center"/>
    </xf>
    <xf numFmtId="0" fontId="20" fillId="2" borderId="0" xfId="0" applyFont="1" applyFill="1" applyBorder="1" applyAlignment="1">
      <alignment horizontal="center" vertical="center"/>
    </xf>
    <xf numFmtId="1" fontId="15" fillId="6" borderId="0" xfId="0" applyNumberFormat="1" applyFont="1" applyFill="1" applyAlignment="1">
      <alignment vertical="center"/>
    </xf>
    <xf numFmtId="0" fontId="21" fillId="2" borderId="0" xfId="0" applyFont="1" applyFill="1" applyAlignment="1">
      <alignment vertical="center"/>
    </xf>
    <xf numFmtId="0" fontId="21" fillId="2" borderId="0" xfId="0" applyFont="1" applyFill="1" applyBorder="1" applyAlignment="1">
      <alignment vertical="center"/>
    </xf>
    <xf numFmtId="0" fontId="15" fillId="2" borderId="0" xfId="0" applyFont="1" applyFill="1" applyBorder="1" applyAlignment="1"/>
    <xf numFmtId="0" fontId="25" fillId="0" borderId="0" xfId="0" applyFont="1" applyBorder="1" applyAlignment="1">
      <alignment vertical="center" wrapText="1"/>
    </xf>
    <xf numFmtId="0" fontId="17" fillId="0" borderId="0" xfId="0" applyFont="1" applyBorder="1" applyAlignment="1">
      <alignment horizontal="distributed" vertical="center" wrapText="1"/>
    </xf>
    <xf numFmtId="0" fontId="15" fillId="2" borderId="0" xfId="0" applyFont="1" applyFill="1" applyAlignment="1">
      <alignment horizontal="center" vertical="center"/>
    </xf>
    <xf numFmtId="0" fontId="15" fillId="2" borderId="0" xfId="0" applyFont="1" applyFill="1" applyBorder="1" applyAlignment="1">
      <alignment vertical="center"/>
    </xf>
    <xf numFmtId="0" fontId="26" fillId="2" borderId="0" xfId="0" applyFont="1" applyFill="1" applyBorder="1" applyAlignment="1">
      <alignment vertical="center"/>
    </xf>
    <xf numFmtId="0" fontId="26" fillId="0" borderId="0" xfId="0" applyFont="1" applyBorder="1" applyAlignment="1">
      <alignment horizontal="left" vertical="center"/>
    </xf>
    <xf numFmtId="0" fontId="27" fillId="0" borderId="0" xfId="0" applyFont="1" applyBorder="1" applyAlignment="1">
      <alignment horizontal="center" vertical="center" wrapText="1"/>
    </xf>
    <xf numFmtId="0" fontId="26" fillId="0" borderId="0" xfId="0" applyFont="1" applyAlignment="1">
      <alignment vertical="center"/>
    </xf>
    <xf numFmtId="0" fontId="28" fillId="0" borderId="0" xfId="0" applyFont="1" applyAlignment="1">
      <alignment horizontal="center" vertical="center"/>
    </xf>
    <xf numFmtId="0" fontId="29" fillId="0" borderId="0" xfId="0" applyFont="1" applyFill="1" applyBorder="1" applyAlignment="1">
      <alignment horizontal="center" vertical="center"/>
    </xf>
    <xf numFmtId="0" fontId="14" fillId="4" borderId="0" xfId="0" applyFont="1" applyFill="1" applyAlignment="1">
      <alignment wrapText="1"/>
    </xf>
    <xf numFmtId="0" fontId="10" fillId="4" borderId="12"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0" fillId="4" borderId="21" xfId="0" applyFont="1" applyFill="1" applyBorder="1" applyAlignment="1">
      <alignment horizontal="center" vertical="center" wrapText="1"/>
    </xf>
    <xf numFmtId="176" fontId="10" fillId="4" borderId="21" xfId="0" applyNumberFormat="1" applyFont="1" applyFill="1" applyBorder="1" applyAlignment="1">
      <alignment horizontal="center" vertical="center" wrapText="1"/>
    </xf>
    <xf numFmtId="176" fontId="13" fillId="4" borderId="0" xfId="0" applyNumberFormat="1" applyFont="1" applyFill="1"/>
    <xf numFmtId="0" fontId="11" fillId="4" borderId="1" xfId="0" applyFont="1" applyFill="1" applyBorder="1" applyAlignment="1">
      <alignment horizontal="center" vertical="center" wrapText="1"/>
    </xf>
    <xf numFmtId="0" fontId="30" fillId="4" borderId="31" xfId="0" applyFont="1" applyFill="1" applyBorder="1" applyAlignment="1">
      <alignment horizontal="center" vertical="center" wrapText="1"/>
    </xf>
    <xf numFmtId="0" fontId="30" fillId="4" borderId="32"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7" borderId="17"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1" fillId="0" borderId="0" xfId="0" applyFont="1" applyFill="1"/>
    <xf numFmtId="0" fontId="33" fillId="0" borderId="0" xfId="0" applyFont="1" applyFill="1" applyAlignment="1">
      <alignment horizontal="center" vertical="center"/>
    </xf>
    <xf numFmtId="0" fontId="30" fillId="4" borderId="12"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0" fillId="4" borderId="41"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7" borderId="25" xfId="0" applyFont="1" applyFill="1" applyBorder="1" applyAlignment="1">
      <alignment horizontal="center" vertical="center" wrapText="1"/>
    </xf>
    <xf numFmtId="0" fontId="30" fillId="7" borderId="26" xfId="0" applyFont="1" applyFill="1" applyBorder="1" applyAlignment="1">
      <alignment horizontal="center" vertical="center" wrapText="1"/>
    </xf>
    <xf numFmtId="0" fontId="30" fillId="7" borderId="2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14" fillId="0" borderId="0" xfId="0" applyFont="1" applyFill="1"/>
    <xf numFmtId="0" fontId="35" fillId="4" borderId="0" xfId="0" applyFont="1" applyFill="1" applyBorder="1" applyAlignment="1">
      <alignment horizontal="center" vertical="center"/>
    </xf>
    <xf numFmtId="0" fontId="7" fillId="6" borderId="16" xfId="0" applyFont="1" applyFill="1" applyBorder="1" applyAlignment="1">
      <alignment horizontal="center" vertical="center" wrapText="1"/>
    </xf>
    <xf numFmtId="0" fontId="35" fillId="4" borderId="16" xfId="0" applyFont="1" applyFill="1" applyBorder="1" applyAlignment="1">
      <alignment vertical="center"/>
    </xf>
    <xf numFmtId="2" fontId="23" fillId="4" borderId="16" xfId="0" applyNumberFormat="1" applyFont="1" applyFill="1" applyBorder="1" applyAlignment="1">
      <alignment horizontal="center" vertical="center"/>
    </xf>
    <xf numFmtId="0" fontId="37" fillId="2" borderId="0" xfId="0" applyFont="1" applyFill="1" applyAlignment="1">
      <alignment vertical="center"/>
    </xf>
    <xf numFmtId="0" fontId="31" fillId="4" borderId="0" xfId="0" applyFont="1" applyFill="1"/>
    <xf numFmtId="0" fontId="7" fillId="0" borderId="4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14" fillId="2" borderId="19"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5" xfId="0" applyFont="1" applyFill="1" applyBorder="1" applyAlignment="1">
      <alignment horizontal="center" vertical="center" shrinkToFit="1"/>
    </xf>
    <xf numFmtId="0" fontId="10" fillId="0" borderId="66"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5" xfId="0" applyFont="1" applyFill="1" applyBorder="1" applyAlignment="1">
      <alignment horizontal="distributed" vertical="center" wrapText="1"/>
    </xf>
    <xf numFmtId="0" fontId="10" fillId="0" borderId="19"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wrapText="1"/>
    </xf>
    <xf numFmtId="0" fontId="4" fillId="0" borderId="0" xfId="0" applyFont="1" applyFill="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0" fontId="5" fillId="0" borderId="0" xfId="0" applyFont="1" applyFill="1" applyAlignment="1"/>
    <xf numFmtId="0" fontId="5" fillId="0" borderId="0" xfId="0" applyFont="1" applyFill="1" applyBorder="1" applyAlignment="1">
      <alignment horizontal="left"/>
    </xf>
    <xf numFmtId="0" fontId="10" fillId="0" borderId="23"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0" xfId="0" applyFont="1" applyBorder="1" applyAlignment="1">
      <alignment horizontal="distributed" vertical="center" wrapText="1"/>
    </xf>
    <xf numFmtId="0" fontId="17" fillId="0" borderId="0" xfId="0" applyFont="1" applyFill="1" applyBorder="1" applyAlignment="1">
      <alignment horizontal="distributed" vertical="center" wrapText="1"/>
    </xf>
    <xf numFmtId="0" fontId="15" fillId="2" borderId="0"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6" xfId="0" applyFont="1" applyFill="1" applyBorder="1" applyAlignment="1">
      <alignment horizontal="center" vertical="center"/>
    </xf>
    <xf numFmtId="0" fontId="22" fillId="2" borderId="0" xfId="0" applyFont="1" applyFill="1" applyAlignment="1">
      <alignment horizontal="center" vertical="top" wrapText="1"/>
    </xf>
    <xf numFmtId="0" fontId="22" fillId="2" borderId="0" xfId="0" applyFont="1" applyFill="1" applyAlignment="1">
      <alignment horizontal="center" vertical="top"/>
    </xf>
    <xf numFmtId="2" fontId="21" fillId="6" borderId="16" xfId="0" applyNumberFormat="1" applyFont="1" applyFill="1" applyBorder="1" applyAlignment="1">
      <alignment horizontal="center" vertical="center"/>
    </xf>
    <xf numFmtId="179" fontId="15" fillId="2" borderId="16" xfId="0" applyNumberFormat="1" applyFont="1" applyFill="1" applyBorder="1" applyAlignment="1">
      <alignment horizontal="center" vertical="center"/>
    </xf>
    <xf numFmtId="0" fontId="20" fillId="2" borderId="16" xfId="0" applyFont="1" applyFill="1" applyBorder="1" applyAlignment="1">
      <alignment horizontal="center" vertical="center"/>
    </xf>
    <xf numFmtId="2" fontId="24" fillId="2" borderId="26" xfId="0" applyNumberFormat="1" applyFont="1" applyFill="1" applyBorder="1" applyAlignment="1">
      <alignment horizontal="center" vertical="center" wrapText="1"/>
    </xf>
    <xf numFmtId="2" fontId="24" fillId="2" borderId="16" xfId="0" applyNumberFormat="1" applyFont="1" applyFill="1" applyBorder="1" applyAlignment="1">
      <alignment horizontal="center" vertical="center"/>
    </xf>
    <xf numFmtId="2" fontId="21" fillId="2" borderId="58" xfId="0" applyNumberFormat="1" applyFont="1" applyFill="1" applyBorder="1" applyAlignment="1">
      <alignment horizontal="center" vertical="center" textRotation="255"/>
    </xf>
    <xf numFmtId="2" fontId="21" fillId="2" borderId="32" xfId="0" applyNumberFormat="1" applyFont="1" applyFill="1" applyBorder="1" applyAlignment="1">
      <alignment horizontal="center" vertical="center" textRotation="255"/>
    </xf>
    <xf numFmtId="2" fontId="15" fillId="2" borderId="0" xfId="0" applyNumberFormat="1" applyFont="1" applyFill="1" applyAlignment="1">
      <alignment horizontal="center" vertical="center"/>
    </xf>
    <xf numFmtId="0" fontId="15" fillId="2" borderId="0" xfId="0" applyFont="1" applyFill="1" applyAlignment="1">
      <alignment horizontal="center" vertical="center"/>
    </xf>
    <xf numFmtId="0" fontId="22" fillId="2" borderId="57" xfId="0" applyFont="1" applyFill="1" applyBorder="1" applyAlignment="1">
      <alignment horizontal="center" vertical="center"/>
    </xf>
    <xf numFmtId="2" fontId="24" fillId="5" borderId="16" xfId="0" applyNumberFormat="1" applyFont="1" applyFill="1" applyBorder="1" applyAlignment="1">
      <alignment horizontal="center" vertical="center" wrapText="1"/>
    </xf>
    <xf numFmtId="2" fontId="24" fillId="5" borderId="16" xfId="0" applyNumberFormat="1" applyFont="1" applyFill="1" applyBorder="1" applyAlignment="1">
      <alignment horizontal="center" vertical="center"/>
    </xf>
    <xf numFmtId="2" fontId="15" fillId="2" borderId="16" xfId="0" applyNumberFormat="1" applyFont="1" applyFill="1" applyBorder="1" applyAlignment="1">
      <alignment horizontal="center" vertical="center"/>
    </xf>
    <xf numFmtId="0" fontId="38" fillId="0" borderId="0" xfId="0" applyFont="1" applyBorder="1" applyAlignment="1">
      <alignment horizontal="center" vertical="center" wrapText="1"/>
    </xf>
  </cellXfs>
  <cellStyles count="8">
    <cellStyle name="標準" xfId="0" builtinId="0"/>
    <cellStyle name="標準 2" xfId="1"/>
    <cellStyle name="標準 2 2" xfId="2"/>
    <cellStyle name="標準 3" xfId="3"/>
    <cellStyle name="標準 4" xfId="4"/>
    <cellStyle name="標準 5" xfId="5"/>
    <cellStyle name="標準 6" xfId="6"/>
    <cellStyle name="標準_③-２加算様式（就労）" xfId="7"/>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485775</xdr:colOff>
      <xdr:row>2</xdr:row>
      <xdr:rowOff>28575</xdr:rowOff>
    </xdr:from>
    <xdr:to>
      <xdr:col>8</xdr:col>
      <xdr:colOff>28575</xdr:colOff>
      <xdr:row>5</xdr:row>
      <xdr:rowOff>57150</xdr:rowOff>
    </xdr:to>
    <xdr:sp macro="" textlink="">
      <xdr:nvSpPr>
        <xdr:cNvPr id="2" name="テキスト ボックス 1"/>
        <xdr:cNvSpPr txBox="1"/>
      </xdr:nvSpPr>
      <xdr:spPr>
        <a:xfrm>
          <a:off x="1171575" y="371475"/>
          <a:ext cx="2343150" cy="542925"/>
        </a:xfrm>
        <a:prstGeom prst="rect">
          <a:avLst/>
        </a:prstGeom>
        <a:solidFill>
          <a:schemeClr val="tx2">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赤文字部分が事業所で入力していただく箇所です。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485775</xdr:colOff>
      <xdr:row>2</xdr:row>
      <xdr:rowOff>28575</xdr:rowOff>
    </xdr:from>
    <xdr:to>
      <xdr:col>8</xdr:col>
      <xdr:colOff>28575</xdr:colOff>
      <xdr:row>5</xdr:row>
      <xdr:rowOff>57150</xdr:rowOff>
    </xdr:to>
    <xdr:sp macro="" textlink="">
      <xdr:nvSpPr>
        <xdr:cNvPr id="2" name="テキスト ボックス 1"/>
        <xdr:cNvSpPr txBox="1"/>
      </xdr:nvSpPr>
      <xdr:spPr>
        <a:xfrm>
          <a:off x="1171575" y="371475"/>
          <a:ext cx="2343150" cy="542925"/>
        </a:xfrm>
        <a:prstGeom prst="rect">
          <a:avLst/>
        </a:prstGeom>
        <a:solidFill>
          <a:schemeClr val="tx2">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赤文字部分が事業所で入力していただく箇所です。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7"/>
  <sheetViews>
    <sheetView topLeftCell="B1" zoomScaleNormal="100" workbookViewId="0">
      <selection activeCell="Y13" sqref="Y13"/>
    </sheetView>
  </sheetViews>
  <sheetFormatPr defaultRowHeight="13.5"/>
  <cols>
    <col min="1" max="1" width="9" style="3"/>
    <col min="2" max="2" width="10.25" style="3" customWidth="1"/>
    <col min="3" max="3" width="3.625" style="3" customWidth="1"/>
    <col min="4" max="4" width="3.75" style="3" customWidth="1"/>
    <col min="5" max="5" width="9" style="3"/>
    <col min="6" max="36" width="3.375" style="3" customWidth="1"/>
    <col min="37" max="38" width="5.875" style="3" customWidth="1"/>
    <col min="39" max="39" width="9" style="48"/>
    <col min="40" max="40" width="11" style="3" bestFit="1" customWidth="1"/>
    <col min="41" max="16384" width="9" style="3"/>
  </cols>
  <sheetData>
    <row r="1" spans="1:40">
      <c r="B1" s="2" t="s">
        <v>0</v>
      </c>
      <c r="C1" s="2"/>
    </row>
    <row r="2" spans="1:40">
      <c r="B2" s="2"/>
      <c r="C2" s="2"/>
    </row>
    <row r="3" spans="1:40">
      <c r="D3" s="4"/>
      <c r="E3" s="4"/>
      <c r="F3" s="4"/>
      <c r="G3" s="4"/>
      <c r="H3" s="4"/>
      <c r="J3" s="180" t="s">
        <v>9</v>
      </c>
      <c r="K3" s="180"/>
      <c r="L3" s="180"/>
      <c r="M3" s="180"/>
      <c r="N3" s="180"/>
      <c r="O3" s="180"/>
      <c r="P3" s="180"/>
      <c r="Q3" s="180"/>
      <c r="R3" s="180"/>
      <c r="S3" s="180"/>
      <c r="T3" s="180"/>
      <c r="U3" s="181" t="s">
        <v>14</v>
      </c>
      <c r="V3" s="181"/>
      <c r="W3" s="131" t="s">
        <v>65</v>
      </c>
      <c r="X3" s="57" t="s">
        <v>10</v>
      </c>
      <c r="Y3" s="131" t="s">
        <v>65</v>
      </c>
      <c r="Z3" s="182" t="s">
        <v>11</v>
      </c>
      <c r="AA3" s="182"/>
    </row>
    <row r="4" spans="1:40">
      <c r="B4" s="5"/>
      <c r="C4" s="5"/>
      <c r="D4" s="5"/>
      <c r="E4" s="5"/>
      <c r="F4" s="5"/>
      <c r="G4" s="9"/>
      <c r="H4" s="5"/>
      <c r="I4" s="5"/>
      <c r="J4" s="5"/>
      <c r="K4" s="5"/>
      <c r="L4" s="5"/>
      <c r="M4" s="5"/>
      <c r="N4" s="5"/>
      <c r="AK4" s="6"/>
    </row>
    <row r="5" spans="1:40">
      <c r="G5" s="6"/>
      <c r="T5" s="183" t="s">
        <v>66</v>
      </c>
      <c r="U5" s="183"/>
      <c r="V5" s="183"/>
      <c r="W5" s="183"/>
      <c r="X5" s="183"/>
      <c r="Y5" s="183"/>
      <c r="Z5" s="183"/>
      <c r="AA5" s="183"/>
      <c r="AB5" s="183"/>
      <c r="AC5" s="183"/>
      <c r="AD5" s="183"/>
      <c r="AE5" s="183"/>
      <c r="AF5" s="183"/>
      <c r="AG5" s="183"/>
      <c r="AH5" s="183"/>
      <c r="AI5" s="183"/>
      <c r="AJ5" s="183"/>
      <c r="AK5" s="183"/>
      <c r="AL5" s="183"/>
    </row>
    <row r="6" spans="1:40" ht="14.25" thickBot="1">
      <c r="B6" s="10"/>
      <c r="C6" s="10"/>
      <c r="T6" s="184" t="s">
        <v>64</v>
      </c>
      <c r="U6" s="184"/>
      <c r="V6" s="184"/>
      <c r="W6" s="184"/>
      <c r="X6" s="184"/>
      <c r="Y6" s="184"/>
      <c r="Z6" s="184"/>
      <c r="AA6" s="184"/>
      <c r="AB6" s="184"/>
      <c r="AC6" s="184"/>
      <c r="AD6" s="184"/>
      <c r="AE6" s="184"/>
      <c r="AF6" s="184"/>
      <c r="AG6" s="184"/>
      <c r="AH6" s="184"/>
      <c r="AI6" s="184"/>
      <c r="AJ6" s="184"/>
      <c r="AK6" s="184"/>
      <c r="AL6" s="184"/>
      <c r="AN6" s="6"/>
    </row>
    <row r="7" spans="1:40" ht="21.75" customHeight="1" thickTop="1">
      <c r="B7" s="17"/>
      <c r="C7" s="185" t="s">
        <v>13</v>
      </c>
      <c r="D7" s="188" t="s">
        <v>1</v>
      </c>
      <c r="E7" s="18"/>
      <c r="F7" s="167" t="s">
        <v>2</v>
      </c>
      <c r="G7" s="168"/>
      <c r="H7" s="168"/>
      <c r="I7" s="168"/>
      <c r="J7" s="168"/>
      <c r="K7" s="168"/>
      <c r="L7" s="190"/>
      <c r="M7" s="167" t="s">
        <v>3</v>
      </c>
      <c r="N7" s="168"/>
      <c r="O7" s="168"/>
      <c r="P7" s="168"/>
      <c r="Q7" s="168"/>
      <c r="R7" s="168"/>
      <c r="S7" s="190"/>
      <c r="T7" s="167" t="s">
        <v>15</v>
      </c>
      <c r="U7" s="168"/>
      <c r="V7" s="168"/>
      <c r="W7" s="168"/>
      <c r="X7" s="168"/>
      <c r="Y7" s="168"/>
      <c r="Z7" s="190"/>
      <c r="AA7" s="167" t="s">
        <v>4</v>
      </c>
      <c r="AB7" s="168"/>
      <c r="AC7" s="168"/>
      <c r="AD7" s="168"/>
      <c r="AE7" s="168"/>
      <c r="AF7" s="168"/>
      <c r="AG7" s="169"/>
      <c r="AH7" s="170" t="s">
        <v>16</v>
      </c>
      <c r="AI7" s="171"/>
      <c r="AJ7" s="172"/>
      <c r="AK7" s="173" t="s">
        <v>8</v>
      </c>
      <c r="AL7" s="175" t="s">
        <v>5</v>
      </c>
      <c r="AM7" s="51" t="s">
        <v>27</v>
      </c>
      <c r="AN7" s="177"/>
    </row>
    <row r="8" spans="1:40">
      <c r="B8" s="19" t="s">
        <v>17</v>
      </c>
      <c r="C8" s="186"/>
      <c r="D8" s="189"/>
      <c r="E8" s="20" t="s">
        <v>6</v>
      </c>
      <c r="F8" s="13">
        <v>1</v>
      </c>
      <c r="G8" s="12">
        <v>2</v>
      </c>
      <c r="H8" s="12">
        <v>3</v>
      </c>
      <c r="I8" s="12">
        <v>4</v>
      </c>
      <c r="J8" s="12">
        <v>5</v>
      </c>
      <c r="K8" s="12">
        <v>6</v>
      </c>
      <c r="L8" s="14">
        <v>7</v>
      </c>
      <c r="M8" s="13">
        <v>8</v>
      </c>
      <c r="N8" s="12">
        <v>9</v>
      </c>
      <c r="O8" s="12">
        <v>10</v>
      </c>
      <c r="P8" s="12">
        <v>11</v>
      </c>
      <c r="Q8" s="12">
        <v>12</v>
      </c>
      <c r="R8" s="12">
        <v>13</v>
      </c>
      <c r="S8" s="14">
        <v>14</v>
      </c>
      <c r="T8" s="13">
        <v>15</v>
      </c>
      <c r="U8" s="12">
        <v>16</v>
      </c>
      <c r="V8" s="12">
        <v>17</v>
      </c>
      <c r="W8" s="12">
        <v>18</v>
      </c>
      <c r="X8" s="12">
        <v>19</v>
      </c>
      <c r="Y8" s="12">
        <v>20</v>
      </c>
      <c r="Z8" s="14">
        <v>21</v>
      </c>
      <c r="AA8" s="13">
        <v>22</v>
      </c>
      <c r="AB8" s="12">
        <v>23</v>
      </c>
      <c r="AC8" s="12">
        <v>24</v>
      </c>
      <c r="AD8" s="12">
        <v>25</v>
      </c>
      <c r="AE8" s="12">
        <v>26</v>
      </c>
      <c r="AF8" s="12">
        <v>27</v>
      </c>
      <c r="AG8" s="142">
        <v>28</v>
      </c>
      <c r="AH8" s="147">
        <v>29</v>
      </c>
      <c r="AI8" s="16">
        <v>30</v>
      </c>
      <c r="AJ8" s="148">
        <v>31</v>
      </c>
      <c r="AK8" s="174"/>
      <c r="AL8" s="176"/>
      <c r="AM8" s="158"/>
      <c r="AN8" s="177"/>
    </row>
    <row r="9" spans="1:40" ht="17.100000000000001" customHeight="1" thickBot="1">
      <c r="B9" s="21"/>
      <c r="C9" s="187"/>
      <c r="D9" s="189"/>
      <c r="E9" s="22"/>
      <c r="F9" s="138"/>
      <c r="G9" s="139"/>
      <c r="H9" s="139"/>
      <c r="I9" s="139"/>
      <c r="J9" s="139"/>
      <c r="K9" s="139"/>
      <c r="L9" s="140"/>
      <c r="M9" s="138"/>
      <c r="N9" s="139"/>
      <c r="O9" s="139"/>
      <c r="P9" s="139"/>
      <c r="Q9" s="139"/>
      <c r="R9" s="139"/>
      <c r="S9" s="140"/>
      <c r="T9" s="138"/>
      <c r="U9" s="139"/>
      <c r="V9" s="139"/>
      <c r="W9" s="139"/>
      <c r="X9" s="139"/>
      <c r="Y9" s="139"/>
      <c r="Z9" s="140"/>
      <c r="AA9" s="138"/>
      <c r="AB9" s="139"/>
      <c r="AC9" s="141"/>
      <c r="AD9" s="141"/>
      <c r="AE9" s="141"/>
      <c r="AF9" s="141"/>
      <c r="AG9" s="143"/>
      <c r="AH9" s="149"/>
      <c r="AI9" s="150"/>
      <c r="AJ9" s="151"/>
      <c r="AK9" s="174"/>
      <c r="AL9" s="176"/>
      <c r="AM9" s="48" t="s">
        <v>28</v>
      </c>
      <c r="AN9" s="177"/>
    </row>
    <row r="10" spans="1:40" ht="17.100000000000001" customHeight="1" thickTop="1" thickBot="1">
      <c r="B10" s="178" t="s">
        <v>12</v>
      </c>
      <c r="C10" s="179"/>
      <c r="D10" s="179"/>
      <c r="E10" s="179"/>
      <c r="F10" s="121"/>
      <c r="G10" s="122"/>
      <c r="H10" s="122"/>
      <c r="I10" s="122"/>
      <c r="J10" s="122"/>
      <c r="K10" s="122"/>
      <c r="L10" s="123"/>
      <c r="M10" s="121"/>
      <c r="N10" s="122"/>
      <c r="O10" s="122"/>
      <c r="P10" s="122"/>
      <c r="Q10" s="122"/>
      <c r="R10" s="122"/>
      <c r="S10" s="123"/>
      <c r="T10" s="121"/>
      <c r="U10" s="122"/>
      <c r="V10" s="122"/>
      <c r="W10" s="122"/>
      <c r="X10" s="122"/>
      <c r="Y10" s="122"/>
      <c r="Z10" s="123"/>
      <c r="AA10" s="121"/>
      <c r="AB10" s="122"/>
      <c r="AC10" s="122"/>
      <c r="AD10" s="122"/>
      <c r="AE10" s="122"/>
      <c r="AF10" s="122"/>
      <c r="AG10" s="123"/>
      <c r="AH10" s="144"/>
      <c r="AI10" s="145"/>
      <c r="AJ10" s="146"/>
      <c r="AK10" s="34">
        <f>COUNTIF(F10:AJ10,"a")*8+COUNTIF(F10:AJ10,"b")*7+COUNTIF(F10:AJ10,"c")*5</f>
        <v>0</v>
      </c>
      <c r="AL10" s="23"/>
      <c r="AM10" s="50" t="e">
        <f>+AK10/$AM$8</f>
        <v>#DIV/0!</v>
      </c>
      <c r="AN10" s="56"/>
    </row>
    <row r="11" spans="1:40" ht="26.25" customHeight="1" thickTop="1">
      <c r="A11" s="108" t="s">
        <v>25</v>
      </c>
      <c r="B11" s="132" t="s">
        <v>62</v>
      </c>
      <c r="C11" s="109"/>
      <c r="D11" s="110"/>
      <c r="E11" s="135"/>
      <c r="F11" s="115"/>
      <c r="G11" s="116"/>
      <c r="H11" s="116"/>
      <c r="I11" s="116"/>
      <c r="J11" s="116"/>
      <c r="K11" s="116"/>
      <c r="L11" s="117"/>
      <c r="M11" s="115"/>
      <c r="N11" s="116"/>
      <c r="O11" s="116"/>
      <c r="P11" s="116"/>
      <c r="Q11" s="116"/>
      <c r="R11" s="116"/>
      <c r="S11" s="117"/>
      <c r="T11" s="115"/>
      <c r="U11" s="116"/>
      <c r="V11" s="116"/>
      <c r="W11" s="116"/>
      <c r="X11" s="116"/>
      <c r="Y11" s="116"/>
      <c r="Z11" s="117"/>
      <c r="AA11" s="115"/>
      <c r="AB11" s="116"/>
      <c r="AC11" s="116"/>
      <c r="AD11" s="116"/>
      <c r="AE11" s="116"/>
      <c r="AF11" s="116"/>
      <c r="AG11" s="117"/>
      <c r="AH11" s="115"/>
      <c r="AI11" s="116"/>
      <c r="AJ11" s="117"/>
      <c r="AK11" s="111">
        <f>SUM(F11:AJ11)</f>
        <v>0</v>
      </c>
      <c r="AL11" s="112">
        <f>AK11/4</f>
        <v>0</v>
      </c>
      <c r="AM11" s="113" t="e">
        <f>+AL11/$AM$8</f>
        <v>#DIV/0!</v>
      </c>
      <c r="AN11" s="1"/>
    </row>
    <row r="12" spans="1:40" ht="26.25" customHeight="1">
      <c r="A12" s="108" t="s">
        <v>25</v>
      </c>
      <c r="B12" s="133" t="s">
        <v>63</v>
      </c>
      <c r="C12" s="110"/>
      <c r="D12" s="114"/>
      <c r="E12" s="136"/>
      <c r="F12" s="118"/>
      <c r="G12" s="119"/>
      <c r="H12" s="119"/>
      <c r="I12" s="119"/>
      <c r="J12" s="119"/>
      <c r="K12" s="119"/>
      <c r="L12" s="120"/>
      <c r="M12" s="118"/>
      <c r="N12" s="119"/>
      <c r="O12" s="119"/>
      <c r="P12" s="119"/>
      <c r="Q12" s="119"/>
      <c r="R12" s="119"/>
      <c r="S12" s="120"/>
      <c r="T12" s="118"/>
      <c r="U12" s="119"/>
      <c r="V12" s="119"/>
      <c r="W12" s="119"/>
      <c r="X12" s="119"/>
      <c r="Y12" s="119"/>
      <c r="Z12" s="120"/>
      <c r="AA12" s="118"/>
      <c r="AB12" s="119"/>
      <c r="AC12" s="119"/>
      <c r="AD12" s="119"/>
      <c r="AE12" s="119"/>
      <c r="AF12" s="119"/>
      <c r="AG12" s="120"/>
      <c r="AH12" s="118"/>
      <c r="AI12" s="119"/>
      <c r="AJ12" s="120"/>
      <c r="AK12" s="111">
        <f t="shared" ref="AK12:AK20" si="0">SUM(F12:AJ12)</f>
        <v>0</v>
      </c>
      <c r="AL12" s="112">
        <f t="shared" ref="AL12:AL21" si="1">AK12/4</f>
        <v>0</v>
      </c>
      <c r="AM12" s="113" t="e">
        <f t="shared" ref="AM12:AM21" si="2">+AL12/$AM$8</f>
        <v>#DIV/0!</v>
      </c>
      <c r="AN12" s="1"/>
    </row>
    <row r="13" spans="1:40" ht="26.25" customHeight="1">
      <c r="A13" s="163" t="s">
        <v>26</v>
      </c>
      <c r="B13" s="134"/>
      <c r="C13" s="32"/>
      <c r="D13" s="27"/>
      <c r="E13" s="137"/>
      <c r="F13" s="127"/>
      <c r="G13" s="128"/>
      <c r="H13" s="128"/>
      <c r="I13" s="128"/>
      <c r="J13" s="128"/>
      <c r="K13" s="128"/>
      <c r="L13" s="129"/>
      <c r="M13" s="124"/>
      <c r="N13" s="125"/>
      <c r="O13" s="125"/>
      <c r="P13" s="125"/>
      <c r="Q13" s="125"/>
      <c r="R13" s="125"/>
      <c r="S13" s="126"/>
      <c r="T13" s="124"/>
      <c r="U13" s="125"/>
      <c r="V13" s="125"/>
      <c r="W13" s="125"/>
      <c r="X13" s="125"/>
      <c r="Y13" s="125"/>
      <c r="Z13" s="126"/>
      <c r="AA13" s="124"/>
      <c r="AB13" s="125"/>
      <c r="AC13" s="125"/>
      <c r="AD13" s="125"/>
      <c r="AE13" s="125"/>
      <c r="AF13" s="125"/>
      <c r="AG13" s="126"/>
      <c r="AH13" s="124"/>
      <c r="AI13" s="125"/>
      <c r="AJ13" s="126"/>
      <c r="AK13" s="25">
        <f t="shared" si="0"/>
        <v>0</v>
      </c>
      <c r="AL13" s="26">
        <f t="shared" si="1"/>
        <v>0</v>
      </c>
      <c r="AM13" s="54" t="e">
        <f t="shared" si="2"/>
        <v>#DIV/0!</v>
      </c>
      <c r="AN13" s="1"/>
    </row>
    <row r="14" spans="1:40" ht="26.25" customHeight="1">
      <c r="A14" s="163"/>
      <c r="B14" s="134"/>
      <c r="C14" s="24"/>
      <c r="D14" s="27"/>
      <c r="E14" s="137"/>
      <c r="F14" s="127"/>
      <c r="G14" s="128"/>
      <c r="H14" s="128"/>
      <c r="I14" s="128"/>
      <c r="J14" s="128"/>
      <c r="K14" s="128"/>
      <c r="L14" s="129"/>
      <c r="M14" s="124"/>
      <c r="N14" s="125"/>
      <c r="O14" s="125"/>
      <c r="P14" s="125"/>
      <c r="Q14" s="125"/>
      <c r="R14" s="125"/>
      <c r="S14" s="126"/>
      <c r="T14" s="124"/>
      <c r="U14" s="125"/>
      <c r="V14" s="125"/>
      <c r="W14" s="125"/>
      <c r="X14" s="125"/>
      <c r="Y14" s="125"/>
      <c r="Z14" s="126"/>
      <c r="AA14" s="124"/>
      <c r="AB14" s="125"/>
      <c r="AC14" s="125"/>
      <c r="AD14" s="125"/>
      <c r="AE14" s="125"/>
      <c r="AF14" s="125"/>
      <c r="AG14" s="126"/>
      <c r="AH14" s="124"/>
      <c r="AI14" s="125"/>
      <c r="AJ14" s="126"/>
      <c r="AK14" s="25">
        <f t="shared" si="0"/>
        <v>0</v>
      </c>
      <c r="AL14" s="26">
        <f t="shared" si="1"/>
        <v>0</v>
      </c>
      <c r="AM14" s="54" t="e">
        <f t="shared" si="2"/>
        <v>#DIV/0!</v>
      </c>
      <c r="AN14" s="1"/>
    </row>
    <row r="15" spans="1:40" ht="26.25" customHeight="1">
      <c r="A15" s="163"/>
      <c r="B15" s="134"/>
      <c r="C15" s="24"/>
      <c r="D15" s="27"/>
      <c r="E15" s="137"/>
      <c r="F15" s="127"/>
      <c r="G15" s="128"/>
      <c r="H15" s="128"/>
      <c r="I15" s="128"/>
      <c r="J15" s="128"/>
      <c r="K15" s="128"/>
      <c r="L15" s="129"/>
      <c r="M15" s="124"/>
      <c r="N15" s="125"/>
      <c r="O15" s="125"/>
      <c r="P15" s="125"/>
      <c r="Q15" s="125"/>
      <c r="R15" s="125"/>
      <c r="S15" s="126"/>
      <c r="T15" s="124"/>
      <c r="U15" s="125"/>
      <c r="V15" s="125"/>
      <c r="W15" s="125"/>
      <c r="X15" s="125"/>
      <c r="Y15" s="125"/>
      <c r="Z15" s="126"/>
      <c r="AA15" s="124"/>
      <c r="AB15" s="125"/>
      <c r="AC15" s="125"/>
      <c r="AD15" s="125"/>
      <c r="AE15" s="125"/>
      <c r="AF15" s="125"/>
      <c r="AG15" s="126"/>
      <c r="AH15" s="124"/>
      <c r="AI15" s="125"/>
      <c r="AJ15" s="126"/>
      <c r="AK15" s="25">
        <f t="shared" si="0"/>
        <v>0</v>
      </c>
      <c r="AL15" s="26">
        <f t="shared" si="1"/>
        <v>0</v>
      </c>
      <c r="AM15" s="54" t="e">
        <f t="shared" si="2"/>
        <v>#DIV/0!</v>
      </c>
      <c r="AN15" s="1"/>
    </row>
    <row r="16" spans="1:40" ht="26.25" customHeight="1">
      <c r="A16" s="163"/>
      <c r="B16" s="134"/>
      <c r="C16" s="24"/>
      <c r="D16" s="27"/>
      <c r="E16" s="137"/>
      <c r="F16" s="127"/>
      <c r="G16" s="128"/>
      <c r="H16" s="128"/>
      <c r="I16" s="128"/>
      <c r="J16" s="128"/>
      <c r="K16" s="128"/>
      <c r="L16" s="129"/>
      <c r="M16" s="124"/>
      <c r="N16" s="125"/>
      <c r="O16" s="125"/>
      <c r="P16" s="125"/>
      <c r="Q16" s="125"/>
      <c r="R16" s="125"/>
      <c r="S16" s="126"/>
      <c r="T16" s="124"/>
      <c r="U16" s="125"/>
      <c r="V16" s="125"/>
      <c r="W16" s="125"/>
      <c r="X16" s="125"/>
      <c r="Y16" s="125"/>
      <c r="Z16" s="126"/>
      <c r="AA16" s="124"/>
      <c r="AB16" s="125"/>
      <c r="AC16" s="125"/>
      <c r="AD16" s="125"/>
      <c r="AE16" s="125"/>
      <c r="AF16" s="125"/>
      <c r="AG16" s="126"/>
      <c r="AH16" s="124"/>
      <c r="AI16" s="125"/>
      <c r="AJ16" s="126"/>
      <c r="AK16" s="25">
        <f t="shared" si="0"/>
        <v>0</v>
      </c>
      <c r="AL16" s="26">
        <f t="shared" si="1"/>
        <v>0</v>
      </c>
      <c r="AM16" s="54" t="e">
        <f t="shared" si="2"/>
        <v>#DIV/0!</v>
      </c>
      <c r="AN16" s="1"/>
    </row>
    <row r="17" spans="1:40" ht="26.25" customHeight="1">
      <c r="A17" s="163"/>
      <c r="B17" s="134"/>
      <c r="C17" s="24"/>
      <c r="D17" s="27"/>
      <c r="E17" s="137"/>
      <c r="F17" s="127"/>
      <c r="G17" s="128"/>
      <c r="H17" s="128"/>
      <c r="I17" s="128"/>
      <c r="J17" s="128"/>
      <c r="K17" s="128"/>
      <c r="L17" s="129"/>
      <c r="M17" s="124"/>
      <c r="N17" s="125"/>
      <c r="O17" s="125"/>
      <c r="P17" s="125"/>
      <c r="Q17" s="125"/>
      <c r="R17" s="125"/>
      <c r="S17" s="126"/>
      <c r="T17" s="124"/>
      <c r="U17" s="125"/>
      <c r="V17" s="125"/>
      <c r="W17" s="125"/>
      <c r="X17" s="125"/>
      <c r="Y17" s="125"/>
      <c r="Z17" s="126"/>
      <c r="AA17" s="124"/>
      <c r="AB17" s="125"/>
      <c r="AC17" s="125"/>
      <c r="AD17" s="125"/>
      <c r="AE17" s="125"/>
      <c r="AF17" s="125"/>
      <c r="AG17" s="126"/>
      <c r="AH17" s="124"/>
      <c r="AI17" s="125"/>
      <c r="AJ17" s="14"/>
      <c r="AK17" s="25">
        <f t="shared" si="0"/>
        <v>0</v>
      </c>
      <c r="AL17" s="26">
        <f t="shared" si="1"/>
        <v>0</v>
      </c>
      <c r="AM17" s="54" t="e">
        <f t="shared" si="2"/>
        <v>#DIV/0!</v>
      </c>
      <c r="AN17" s="1"/>
    </row>
    <row r="18" spans="1:40" ht="26.25" customHeight="1">
      <c r="A18" s="163"/>
      <c r="B18" s="134"/>
      <c r="C18" s="24"/>
      <c r="D18" s="27"/>
      <c r="E18" s="137"/>
      <c r="F18" s="127"/>
      <c r="G18" s="128"/>
      <c r="H18" s="128"/>
      <c r="I18" s="128"/>
      <c r="J18" s="128"/>
      <c r="K18" s="128"/>
      <c r="L18" s="129"/>
      <c r="M18" s="124"/>
      <c r="N18" s="125"/>
      <c r="O18" s="125"/>
      <c r="P18" s="125"/>
      <c r="Q18" s="125"/>
      <c r="R18" s="125"/>
      <c r="S18" s="126"/>
      <c r="T18" s="124"/>
      <c r="U18" s="125"/>
      <c r="V18" s="125"/>
      <c r="W18" s="125"/>
      <c r="X18" s="125"/>
      <c r="Y18" s="125"/>
      <c r="Z18" s="126"/>
      <c r="AA18" s="124"/>
      <c r="AB18" s="125"/>
      <c r="AC18" s="125"/>
      <c r="AD18" s="125"/>
      <c r="AE18" s="125"/>
      <c r="AF18" s="125"/>
      <c r="AG18" s="126"/>
      <c r="AH18" s="124"/>
      <c r="AI18" s="125"/>
      <c r="AJ18" s="14"/>
      <c r="AK18" s="25">
        <f t="shared" si="0"/>
        <v>0</v>
      </c>
      <c r="AL18" s="26">
        <f t="shared" si="1"/>
        <v>0</v>
      </c>
      <c r="AM18" s="54" t="e">
        <f t="shared" si="2"/>
        <v>#DIV/0!</v>
      </c>
      <c r="AN18" s="1"/>
    </row>
    <row r="19" spans="1:40" ht="26.25" customHeight="1">
      <c r="A19" s="163"/>
      <c r="B19" s="24"/>
      <c r="C19" s="24"/>
      <c r="D19" s="27"/>
      <c r="E19" s="28"/>
      <c r="F19" s="13"/>
      <c r="G19" s="12"/>
      <c r="H19" s="12"/>
      <c r="I19" s="12"/>
      <c r="J19" s="12"/>
      <c r="K19" s="12"/>
      <c r="L19" s="14"/>
      <c r="M19" s="13"/>
      <c r="N19" s="12"/>
      <c r="O19" s="12"/>
      <c r="P19" s="12"/>
      <c r="Q19" s="12"/>
      <c r="R19" s="12"/>
      <c r="S19" s="14"/>
      <c r="T19" s="13"/>
      <c r="U19" s="12"/>
      <c r="V19" s="12"/>
      <c r="W19" s="12"/>
      <c r="X19" s="12"/>
      <c r="Y19" s="12"/>
      <c r="Z19" s="14"/>
      <c r="AA19" s="13"/>
      <c r="AB19" s="12"/>
      <c r="AC19" s="12"/>
      <c r="AD19" s="12"/>
      <c r="AE19" s="12"/>
      <c r="AF19" s="12"/>
      <c r="AG19" s="14"/>
      <c r="AH19" s="13"/>
      <c r="AI19" s="12"/>
      <c r="AJ19" s="14"/>
      <c r="AK19" s="25">
        <f t="shared" si="0"/>
        <v>0</v>
      </c>
      <c r="AL19" s="26">
        <f t="shared" si="1"/>
        <v>0</v>
      </c>
      <c r="AM19" s="54" t="e">
        <f t="shared" si="2"/>
        <v>#DIV/0!</v>
      </c>
      <c r="AN19" s="1"/>
    </row>
    <row r="20" spans="1:40" ht="26.25" customHeight="1">
      <c r="A20" s="163"/>
      <c r="B20" s="32"/>
      <c r="C20" s="32"/>
      <c r="D20" s="27"/>
      <c r="E20" s="28"/>
      <c r="F20" s="13"/>
      <c r="G20" s="12"/>
      <c r="H20" s="12"/>
      <c r="I20" s="12"/>
      <c r="J20" s="12"/>
      <c r="K20" s="12"/>
      <c r="L20" s="14"/>
      <c r="M20" s="13"/>
      <c r="N20" s="12"/>
      <c r="O20" s="12"/>
      <c r="P20" s="12"/>
      <c r="Q20" s="12"/>
      <c r="R20" s="12"/>
      <c r="S20" s="14"/>
      <c r="T20" s="13"/>
      <c r="U20" s="12"/>
      <c r="V20" s="12"/>
      <c r="W20" s="12"/>
      <c r="X20" s="12"/>
      <c r="Y20" s="12"/>
      <c r="Z20" s="14"/>
      <c r="AA20" s="13"/>
      <c r="AB20" s="12"/>
      <c r="AC20" s="12"/>
      <c r="AD20" s="12"/>
      <c r="AE20" s="12"/>
      <c r="AF20" s="12"/>
      <c r="AG20" s="14"/>
      <c r="AH20" s="13"/>
      <c r="AI20" s="12"/>
      <c r="AJ20" s="14"/>
      <c r="AK20" s="25">
        <f t="shared" si="0"/>
        <v>0</v>
      </c>
      <c r="AL20" s="26">
        <f t="shared" si="1"/>
        <v>0</v>
      </c>
      <c r="AM20" s="54" t="e">
        <f t="shared" si="2"/>
        <v>#DIV/0!</v>
      </c>
      <c r="AN20" s="1"/>
    </row>
    <row r="21" spans="1:40" ht="26.25" customHeight="1" thickBot="1">
      <c r="A21" s="163"/>
      <c r="B21" s="29"/>
      <c r="C21" s="29"/>
      <c r="D21" s="30"/>
      <c r="E21" s="33"/>
      <c r="F21" s="35"/>
      <c r="G21" s="36"/>
      <c r="H21" s="36"/>
      <c r="I21" s="36"/>
      <c r="J21" s="36"/>
      <c r="K21" s="36"/>
      <c r="L21" s="15"/>
      <c r="M21" s="35"/>
      <c r="N21" s="36"/>
      <c r="O21" s="36"/>
      <c r="P21" s="36"/>
      <c r="Q21" s="36"/>
      <c r="R21" s="36"/>
      <c r="S21" s="15"/>
      <c r="T21" s="35"/>
      <c r="U21" s="36"/>
      <c r="V21" s="36"/>
      <c r="W21" s="36"/>
      <c r="X21" s="36"/>
      <c r="Y21" s="36"/>
      <c r="Z21" s="15"/>
      <c r="AA21" s="35"/>
      <c r="AB21" s="36"/>
      <c r="AC21" s="36"/>
      <c r="AD21" s="36"/>
      <c r="AE21" s="36"/>
      <c r="AF21" s="36"/>
      <c r="AG21" s="15"/>
      <c r="AH21" s="35"/>
      <c r="AI21" s="36"/>
      <c r="AJ21" s="15"/>
      <c r="AK21" s="31">
        <f t="shared" ref="AK21" si="3">COUNTIF(F21:AJ21,"①")*8+COUNTIF(F21:AJ21,"②")*7+COUNTIF(F21:AJ21,"③")*4+COUNTIF(F21:AJ21,"④")*5+COUNTIF(F21:AJ21,"⑤")*7+COUNTIF(F21:AJ21,"⑥")*6</f>
        <v>0</v>
      </c>
      <c r="AL21" s="26">
        <f t="shared" si="1"/>
        <v>0</v>
      </c>
      <c r="AM21" s="54" t="e">
        <f t="shared" si="2"/>
        <v>#DIV/0!</v>
      </c>
      <c r="AN21" s="1"/>
    </row>
    <row r="22" spans="1:40" ht="26.25" hidden="1" customHeight="1" thickTop="1">
      <c r="B22" s="164" t="s">
        <v>18</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53"/>
      <c r="AN22" s="56"/>
    </row>
    <row r="23" spans="1:40" ht="47.25" hidden="1" customHeight="1" thickTop="1">
      <c r="B23" s="164" t="s">
        <v>20</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53"/>
      <c r="AN23" s="56"/>
    </row>
    <row r="24" spans="1:40" ht="31.5" hidden="1" customHeight="1" thickTop="1">
      <c r="B24" s="164" t="s">
        <v>19</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row>
    <row r="25" spans="1:40" ht="18.75" customHeight="1" thickTop="1" thickBot="1">
      <c r="B25" s="7"/>
      <c r="C25" s="7"/>
      <c r="D25" s="8"/>
      <c r="E25" s="11"/>
    </row>
    <row r="26" spans="1:40" customFormat="1" ht="17.100000000000001" customHeight="1" thickBot="1">
      <c r="C26" s="165" t="s">
        <v>21</v>
      </c>
      <c r="D26" s="166"/>
      <c r="E26" s="166"/>
      <c r="F26" s="45">
        <f>SUM(F13:F21)</f>
        <v>0</v>
      </c>
      <c r="G26" s="45">
        <f>SUM(G13:G21)</f>
        <v>0</v>
      </c>
      <c r="H26" s="45">
        <f>SUM(H13:H21)</f>
        <v>0</v>
      </c>
      <c r="I26" s="45">
        <f>SUM(I13:I21)</f>
        <v>0</v>
      </c>
      <c r="J26" s="45">
        <f t="shared" ref="J26:AJ26" si="4">SUM(J13:J21)</f>
        <v>0</v>
      </c>
      <c r="K26" s="45">
        <f t="shared" si="4"/>
        <v>0</v>
      </c>
      <c r="L26" s="45">
        <f t="shared" si="4"/>
        <v>0</v>
      </c>
      <c r="M26" s="45">
        <f t="shared" si="4"/>
        <v>0</v>
      </c>
      <c r="N26" s="45">
        <f t="shared" si="4"/>
        <v>0</v>
      </c>
      <c r="O26" s="45">
        <f t="shared" si="4"/>
        <v>0</v>
      </c>
      <c r="P26" s="45">
        <f t="shared" si="4"/>
        <v>0</v>
      </c>
      <c r="Q26" s="45">
        <f t="shared" si="4"/>
        <v>0</v>
      </c>
      <c r="R26" s="45">
        <f t="shared" si="4"/>
        <v>0</v>
      </c>
      <c r="S26" s="45">
        <f t="shared" si="4"/>
        <v>0</v>
      </c>
      <c r="T26" s="45">
        <f t="shared" si="4"/>
        <v>0</v>
      </c>
      <c r="U26" s="45">
        <f t="shared" si="4"/>
        <v>0</v>
      </c>
      <c r="V26" s="45">
        <f t="shared" si="4"/>
        <v>0</v>
      </c>
      <c r="W26" s="45">
        <f t="shared" si="4"/>
        <v>0</v>
      </c>
      <c r="X26" s="45">
        <f t="shared" si="4"/>
        <v>0</v>
      </c>
      <c r="Y26" s="45">
        <f t="shared" si="4"/>
        <v>0</v>
      </c>
      <c r="Z26" s="45">
        <f t="shared" si="4"/>
        <v>0</v>
      </c>
      <c r="AA26" s="45">
        <f t="shared" si="4"/>
        <v>0</v>
      </c>
      <c r="AB26" s="45">
        <f t="shared" si="4"/>
        <v>0</v>
      </c>
      <c r="AC26" s="45">
        <f t="shared" si="4"/>
        <v>0</v>
      </c>
      <c r="AD26" s="45">
        <f t="shared" si="4"/>
        <v>0</v>
      </c>
      <c r="AE26" s="45">
        <f t="shared" si="4"/>
        <v>0</v>
      </c>
      <c r="AF26" s="45">
        <f t="shared" si="4"/>
        <v>0</v>
      </c>
      <c r="AG26" s="45">
        <f t="shared" si="4"/>
        <v>0</v>
      </c>
      <c r="AH26" s="45">
        <f t="shared" si="4"/>
        <v>0</v>
      </c>
      <c r="AI26" s="45">
        <f t="shared" si="4"/>
        <v>0</v>
      </c>
      <c r="AJ26" s="45">
        <f t="shared" si="4"/>
        <v>0</v>
      </c>
      <c r="AK26" s="39">
        <f>SUM(F26:AJ26)</f>
        <v>0</v>
      </c>
      <c r="AL26" s="40">
        <f t="shared" ref="AL26:AL29" si="5">+AK26/4</f>
        <v>0</v>
      </c>
      <c r="AM26" s="53" t="e">
        <f>ROUNDDOWN(AL26/$AM$8,2)</f>
        <v>#DIV/0!</v>
      </c>
      <c r="AN26" s="3"/>
    </row>
    <row r="27" spans="1:40" customFormat="1" ht="17.100000000000001" customHeight="1">
      <c r="C27" s="159" t="s">
        <v>22</v>
      </c>
      <c r="D27" s="160"/>
      <c r="E27" s="160"/>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41">
        <f t="shared" ref="AK27:AK29" si="6">SUM(F27:AJ27)</f>
        <v>0</v>
      </c>
      <c r="AL27" s="52" t="s">
        <v>29</v>
      </c>
      <c r="AM27" s="49"/>
      <c r="AN27" s="3"/>
    </row>
    <row r="28" spans="1:40" customFormat="1" ht="17.100000000000001" customHeight="1">
      <c r="C28" s="159" t="s">
        <v>23</v>
      </c>
      <c r="D28" s="160"/>
      <c r="E28" s="160"/>
      <c r="F28" s="46">
        <f>+F27*F10</f>
        <v>0</v>
      </c>
      <c r="G28" s="46">
        <f t="shared" ref="G28:AJ28" si="7">+G27*G10</f>
        <v>0</v>
      </c>
      <c r="H28" s="46">
        <f t="shared" si="7"/>
        <v>0</v>
      </c>
      <c r="I28" s="46">
        <f t="shared" si="7"/>
        <v>0</v>
      </c>
      <c r="J28" s="46">
        <f t="shared" si="7"/>
        <v>0</v>
      </c>
      <c r="K28" s="46">
        <f t="shared" si="7"/>
        <v>0</v>
      </c>
      <c r="L28" s="46">
        <f t="shared" si="7"/>
        <v>0</v>
      </c>
      <c r="M28" s="46">
        <f t="shared" si="7"/>
        <v>0</v>
      </c>
      <c r="N28" s="46">
        <f t="shared" si="7"/>
        <v>0</v>
      </c>
      <c r="O28" s="46">
        <f t="shared" si="7"/>
        <v>0</v>
      </c>
      <c r="P28" s="46">
        <f t="shared" si="7"/>
        <v>0</v>
      </c>
      <c r="Q28" s="46">
        <f t="shared" si="7"/>
        <v>0</v>
      </c>
      <c r="R28" s="46">
        <f t="shared" si="7"/>
        <v>0</v>
      </c>
      <c r="S28" s="46">
        <f t="shared" si="7"/>
        <v>0</v>
      </c>
      <c r="T28" s="46">
        <f t="shared" si="7"/>
        <v>0</v>
      </c>
      <c r="U28" s="46">
        <f t="shared" si="7"/>
        <v>0</v>
      </c>
      <c r="V28" s="46">
        <f t="shared" si="7"/>
        <v>0</v>
      </c>
      <c r="W28" s="46">
        <f t="shared" si="7"/>
        <v>0</v>
      </c>
      <c r="X28" s="46">
        <f t="shared" si="7"/>
        <v>0</v>
      </c>
      <c r="Y28" s="46">
        <f t="shared" si="7"/>
        <v>0</v>
      </c>
      <c r="Z28" s="46">
        <f t="shared" si="7"/>
        <v>0</v>
      </c>
      <c r="AA28" s="46">
        <f t="shared" si="7"/>
        <v>0</v>
      </c>
      <c r="AB28" s="46">
        <f t="shared" si="7"/>
        <v>0</v>
      </c>
      <c r="AC28" s="46">
        <f t="shared" si="7"/>
        <v>0</v>
      </c>
      <c r="AD28" s="46">
        <f t="shared" si="7"/>
        <v>0</v>
      </c>
      <c r="AE28" s="46">
        <f t="shared" si="7"/>
        <v>0</v>
      </c>
      <c r="AF28" s="46">
        <f t="shared" si="7"/>
        <v>0</v>
      </c>
      <c r="AG28" s="46">
        <f t="shared" si="7"/>
        <v>0</v>
      </c>
      <c r="AH28" s="46">
        <f t="shared" si="7"/>
        <v>0</v>
      </c>
      <c r="AI28" s="46">
        <f t="shared" si="7"/>
        <v>0</v>
      </c>
      <c r="AJ28" s="46">
        <f t="shared" si="7"/>
        <v>0</v>
      </c>
      <c r="AK28" s="154">
        <f t="shared" si="6"/>
        <v>0</v>
      </c>
      <c r="AL28" s="42">
        <f t="shared" si="5"/>
        <v>0</v>
      </c>
      <c r="AM28" s="53" t="e">
        <f>ROUNDDOWN(AL28/$AM$8,2)</f>
        <v>#DIV/0!</v>
      </c>
      <c r="AN28" s="3"/>
    </row>
    <row r="29" spans="1:40" customFormat="1" ht="17.100000000000001" customHeight="1" thickBot="1">
      <c r="C29" s="161" t="s">
        <v>24</v>
      </c>
      <c r="D29" s="162"/>
      <c r="E29" s="162"/>
      <c r="F29" s="47">
        <f>+F26-F28</f>
        <v>0</v>
      </c>
      <c r="G29" s="47">
        <f t="shared" ref="G29:AJ29" si="8">+G26-G28</f>
        <v>0</v>
      </c>
      <c r="H29" s="47">
        <f t="shared" si="8"/>
        <v>0</v>
      </c>
      <c r="I29" s="47">
        <f t="shared" si="8"/>
        <v>0</v>
      </c>
      <c r="J29" s="47">
        <f t="shared" si="8"/>
        <v>0</v>
      </c>
      <c r="K29" s="47">
        <f t="shared" si="8"/>
        <v>0</v>
      </c>
      <c r="L29" s="47">
        <f t="shared" si="8"/>
        <v>0</v>
      </c>
      <c r="M29" s="47">
        <f t="shared" si="8"/>
        <v>0</v>
      </c>
      <c r="N29" s="47">
        <f t="shared" si="8"/>
        <v>0</v>
      </c>
      <c r="O29" s="47">
        <f t="shared" si="8"/>
        <v>0</v>
      </c>
      <c r="P29" s="47">
        <f t="shared" si="8"/>
        <v>0</v>
      </c>
      <c r="Q29" s="47">
        <f t="shared" si="8"/>
        <v>0</v>
      </c>
      <c r="R29" s="47">
        <f t="shared" si="8"/>
        <v>0</v>
      </c>
      <c r="S29" s="47">
        <f t="shared" si="8"/>
        <v>0</v>
      </c>
      <c r="T29" s="47">
        <f t="shared" si="8"/>
        <v>0</v>
      </c>
      <c r="U29" s="47">
        <f t="shared" si="8"/>
        <v>0</v>
      </c>
      <c r="V29" s="47">
        <f t="shared" si="8"/>
        <v>0</v>
      </c>
      <c r="W29" s="47">
        <f t="shared" si="8"/>
        <v>0</v>
      </c>
      <c r="X29" s="47">
        <f t="shared" si="8"/>
        <v>0</v>
      </c>
      <c r="Y29" s="47">
        <f t="shared" si="8"/>
        <v>0</v>
      </c>
      <c r="Z29" s="47">
        <f t="shared" si="8"/>
        <v>0</v>
      </c>
      <c r="AA29" s="47">
        <f t="shared" si="8"/>
        <v>0</v>
      </c>
      <c r="AB29" s="47">
        <f t="shared" si="8"/>
        <v>0</v>
      </c>
      <c r="AC29" s="47">
        <f t="shared" si="8"/>
        <v>0</v>
      </c>
      <c r="AD29" s="47">
        <f t="shared" si="8"/>
        <v>0</v>
      </c>
      <c r="AE29" s="47">
        <f t="shared" si="8"/>
        <v>0</v>
      </c>
      <c r="AF29" s="47">
        <f t="shared" si="8"/>
        <v>0</v>
      </c>
      <c r="AG29" s="47">
        <f t="shared" si="8"/>
        <v>0</v>
      </c>
      <c r="AH29" s="47">
        <f t="shared" si="8"/>
        <v>0</v>
      </c>
      <c r="AI29" s="47">
        <f t="shared" si="8"/>
        <v>0</v>
      </c>
      <c r="AJ29" s="47">
        <f t="shared" si="8"/>
        <v>0</v>
      </c>
      <c r="AK29" s="43">
        <f t="shared" si="6"/>
        <v>0</v>
      </c>
      <c r="AL29" s="44">
        <f t="shared" si="5"/>
        <v>0</v>
      </c>
      <c r="AM29" s="55" t="e">
        <f t="shared" ref="AM29" si="9">ROUNDDOWN(AL29/$AM$8,2)</f>
        <v>#DIV/0!</v>
      </c>
      <c r="AN29" s="3"/>
    </row>
    <row r="30" spans="1:40">
      <c r="B30" s="7"/>
      <c r="C30" s="7"/>
      <c r="D30" s="8"/>
      <c r="E30" s="11"/>
    </row>
    <row r="31" spans="1:40">
      <c r="B31" s="7"/>
      <c r="C31" s="7"/>
      <c r="E31" s="152" t="s">
        <v>81</v>
      </c>
    </row>
    <row r="32" spans="1:40">
      <c r="B32" s="7"/>
      <c r="C32" s="7"/>
      <c r="E32" s="152" t="s">
        <v>82</v>
      </c>
    </row>
    <row r="33" spans="2:3">
      <c r="B33" s="7"/>
      <c r="C33" s="7"/>
    </row>
    <row r="34" spans="2:3">
      <c r="B34" s="7"/>
      <c r="C34" s="7"/>
    </row>
    <row r="35" spans="2:3">
      <c r="B35" s="7"/>
      <c r="C35" s="7"/>
    </row>
    <row r="36" spans="2:3">
      <c r="B36" s="7"/>
      <c r="C36" s="7"/>
    </row>
    <row r="37" spans="2:3">
      <c r="B37" s="7"/>
      <c r="C37" s="7"/>
    </row>
  </sheetData>
  <mergeCells count="24">
    <mergeCell ref="B10:E10"/>
    <mergeCell ref="J3:T3"/>
    <mergeCell ref="U3:V3"/>
    <mergeCell ref="Z3:AA3"/>
    <mergeCell ref="T5:AL5"/>
    <mergeCell ref="T6:AL6"/>
    <mergeCell ref="C7:C9"/>
    <mergeCell ref="D7:D9"/>
    <mergeCell ref="F7:L7"/>
    <mergeCell ref="M7:S7"/>
    <mergeCell ref="T7:Z7"/>
    <mergeCell ref="AA7:AG7"/>
    <mergeCell ref="AH7:AJ7"/>
    <mergeCell ref="AK7:AK9"/>
    <mergeCell ref="AL7:AL9"/>
    <mergeCell ref="AN7:AN9"/>
    <mergeCell ref="C28:E28"/>
    <mergeCell ref="C29:E29"/>
    <mergeCell ref="A13:A21"/>
    <mergeCell ref="B22:AL22"/>
    <mergeCell ref="B23:AL23"/>
    <mergeCell ref="B24:AL24"/>
    <mergeCell ref="C26:E26"/>
    <mergeCell ref="C27:E27"/>
  </mergeCells>
  <phoneticPr fontId="3"/>
  <pageMargins left="0.78740157480314965" right="0.55118110236220474" top="1.0236220472440944" bottom="0.35433070866141736" header="0.51181102362204722" footer="0.27559055118110237"/>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7"/>
  <sheetViews>
    <sheetView topLeftCell="B4" zoomScaleNormal="100" workbookViewId="0">
      <selection activeCell="F11" sqref="F11"/>
    </sheetView>
  </sheetViews>
  <sheetFormatPr defaultRowHeight="13.5"/>
  <cols>
    <col min="1" max="1" width="9" style="3"/>
    <col min="2" max="2" width="10.25" style="3" customWidth="1"/>
    <col min="3" max="3" width="3.625" style="3" customWidth="1"/>
    <col min="4" max="4" width="3.75" style="3" customWidth="1"/>
    <col min="5" max="5" width="9" style="3"/>
    <col min="6" max="36" width="3.375" style="3" customWidth="1"/>
    <col min="37" max="38" width="5.875" style="3" customWidth="1"/>
    <col min="39" max="39" width="9" style="48"/>
    <col min="40" max="40" width="11" style="3" bestFit="1" customWidth="1"/>
    <col min="41" max="16384" width="9" style="3"/>
  </cols>
  <sheetData>
    <row r="1" spans="1:40">
      <c r="B1" s="2" t="s">
        <v>0</v>
      </c>
      <c r="C1" s="2"/>
    </row>
    <row r="2" spans="1:40">
      <c r="B2" s="2"/>
      <c r="C2" s="2"/>
    </row>
    <row r="3" spans="1:40">
      <c r="D3" s="4"/>
      <c r="E3" s="4"/>
      <c r="F3" s="4"/>
      <c r="G3" s="4"/>
      <c r="H3" s="4"/>
      <c r="J3" s="180" t="s">
        <v>9</v>
      </c>
      <c r="K3" s="180"/>
      <c r="L3" s="180"/>
      <c r="M3" s="180"/>
      <c r="N3" s="180"/>
      <c r="O3" s="180"/>
      <c r="P3" s="180"/>
      <c r="Q3" s="180"/>
      <c r="R3" s="180"/>
      <c r="S3" s="180"/>
      <c r="T3" s="180"/>
      <c r="U3" s="181" t="s">
        <v>14</v>
      </c>
      <c r="V3" s="181"/>
      <c r="W3" s="131" t="s">
        <v>65</v>
      </c>
      <c r="X3" s="38" t="s">
        <v>10</v>
      </c>
      <c r="Y3" s="131" t="s">
        <v>65</v>
      </c>
      <c r="Z3" s="182" t="s">
        <v>11</v>
      </c>
      <c r="AA3" s="182"/>
    </row>
    <row r="4" spans="1:40">
      <c r="B4" s="5"/>
      <c r="C4" s="5"/>
      <c r="D4" s="5"/>
      <c r="E4" s="5"/>
      <c r="F4" s="5"/>
      <c r="G4" s="9"/>
      <c r="H4" s="5"/>
      <c r="I4" s="5"/>
      <c r="J4" s="5"/>
      <c r="K4" s="5"/>
      <c r="L4" s="5"/>
      <c r="M4" s="5"/>
      <c r="N4" s="5"/>
      <c r="AK4" s="6"/>
    </row>
    <row r="5" spans="1:40">
      <c r="G5" s="6"/>
      <c r="T5" s="183" t="s">
        <v>66</v>
      </c>
      <c r="U5" s="183"/>
      <c r="V5" s="183"/>
      <c r="W5" s="183"/>
      <c r="X5" s="183"/>
      <c r="Y5" s="183"/>
      <c r="Z5" s="183"/>
      <c r="AA5" s="183"/>
      <c r="AB5" s="183"/>
      <c r="AC5" s="183"/>
      <c r="AD5" s="183"/>
      <c r="AE5" s="183"/>
      <c r="AF5" s="183"/>
      <c r="AG5" s="183"/>
      <c r="AH5" s="183"/>
      <c r="AI5" s="183"/>
      <c r="AJ5" s="183"/>
      <c r="AK5" s="183"/>
      <c r="AL5" s="183"/>
    </row>
    <row r="6" spans="1:40" ht="14.25" thickBot="1">
      <c r="B6" s="10"/>
      <c r="C6" s="10"/>
      <c r="T6" s="184" t="s">
        <v>64</v>
      </c>
      <c r="U6" s="184"/>
      <c r="V6" s="184"/>
      <c r="W6" s="184"/>
      <c r="X6" s="184"/>
      <c r="Y6" s="184"/>
      <c r="Z6" s="184"/>
      <c r="AA6" s="184"/>
      <c r="AB6" s="184"/>
      <c r="AC6" s="184"/>
      <c r="AD6" s="184"/>
      <c r="AE6" s="184"/>
      <c r="AF6" s="184"/>
      <c r="AG6" s="184"/>
      <c r="AH6" s="184"/>
      <c r="AI6" s="184"/>
      <c r="AJ6" s="184"/>
      <c r="AK6" s="184"/>
      <c r="AL6" s="184"/>
      <c r="AN6" s="6"/>
    </row>
    <row r="7" spans="1:40" ht="21.75" customHeight="1" thickTop="1">
      <c r="B7" s="17"/>
      <c r="C7" s="185" t="s">
        <v>13</v>
      </c>
      <c r="D7" s="188" t="s">
        <v>1</v>
      </c>
      <c r="E7" s="18"/>
      <c r="F7" s="167" t="s">
        <v>2</v>
      </c>
      <c r="G7" s="168"/>
      <c r="H7" s="168"/>
      <c r="I7" s="168"/>
      <c r="J7" s="168"/>
      <c r="K7" s="168"/>
      <c r="L7" s="190"/>
      <c r="M7" s="167" t="s">
        <v>3</v>
      </c>
      <c r="N7" s="168"/>
      <c r="O7" s="168"/>
      <c r="P7" s="168"/>
      <c r="Q7" s="168"/>
      <c r="R7" s="168"/>
      <c r="S7" s="190"/>
      <c r="T7" s="167" t="s">
        <v>15</v>
      </c>
      <c r="U7" s="168"/>
      <c r="V7" s="168"/>
      <c r="W7" s="168"/>
      <c r="X7" s="168"/>
      <c r="Y7" s="168"/>
      <c r="Z7" s="190"/>
      <c r="AA7" s="167" t="s">
        <v>4</v>
      </c>
      <c r="AB7" s="168"/>
      <c r="AC7" s="168"/>
      <c r="AD7" s="168"/>
      <c r="AE7" s="168"/>
      <c r="AF7" s="168"/>
      <c r="AG7" s="169"/>
      <c r="AH7" s="170" t="s">
        <v>16</v>
      </c>
      <c r="AI7" s="171"/>
      <c r="AJ7" s="172"/>
      <c r="AK7" s="173" t="s">
        <v>8</v>
      </c>
      <c r="AL7" s="175" t="s">
        <v>5</v>
      </c>
      <c r="AM7" s="51" t="s">
        <v>27</v>
      </c>
      <c r="AN7" s="177"/>
    </row>
    <row r="8" spans="1:40">
      <c r="B8" s="19" t="s">
        <v>17</v>
      </c>
      <c r="C8" s="186"/>
      <c r="D8" s="189"/>
      <c r="E8" s="20" t="s">
        <v>6</v>
      </c>
      <c r="F8" s="13">
        <v>1</v>
      </c>
      <c r="G8" s="12">
        <v>2</v>
      </c>
      <c r="H8" s="12">
        <v>3</v>
      </c>
      <c r="I8" s="12">
        <v>4</v>
      </c>
      <c r="J8" s="12">
        <v>5</v>
      </c>
      <c r="K8" s="12">
        <v>6</v>
      </c>
      <c r="L8" s="14">
        <v>7</v>
      </c>
      <c r="M8" s="13">
        <v>8</v>
      </c>
      <c r="N8" s="12">
        <v>9</v>
      </c>
      <c r="O8" s="12">
        <v>10</v>
      </c>
      <c r="P8" s="12">
        <v>11</v>
      </c>
      <c r="Q8" s="12">
        <v>12</v>
      </c>
      <c r="R8" s="12">
        <v>13</v>
      </c>
      <c r="S8" s="14">
        <v>14</v>
      </c>
      <c r="T8" s="13">
        <v>15</v>
      </c>
      <c r="U8" s="12">
        <v>16</v>
      </c>
      <c r="V8" s="12">
        <v>17</v>
      </c>
      <c r="W8" s="12">
        <v>18</v>
      </c>
      <c r="X8" s="12">
        <v>19</v>
      </c>
      <c r="Y8" s="12">
        <v>20</v>
      </c>
      <c r="Z8" s="14">
        <v>21</v>
      </c>
      <c r="AA8" s="13">
        <v>22</v>
      </c>
      <c r="AB8" s="12">
        <v>23</v>
      </c>
      <c r="AC8" s="12">
        <v>24</v>
      </c>
      <c r="AD8" s="12">
        <v>25</v>
      </c>
      <c r="AE8" s="12">
        <v>26</v>
      </c>
      <c r="AF8" s="12">
        <v>27</v>
      </c>
      <c r="AG8" s="142">
        <v>28</v>
      </c>
      <c r="AH8" s="147">
        <v>29</v>
      </c>
      <c r="AI8" s="16">
        <v>30</v>
      </c>
      <c r="AJ8" s="148">
        <v>31</v>
      </c>
      <c r="AK8" s="174"/>
      <c r="AL8" s="176"/>
      <c r="AM8" s="130">
        <v>40</v>
      </c>
      <c r="AN8" s="177"/>
    </row>
    <row r="9" spans="1:40" ht="17.100000000000001" customHeight="1" thickBot="1">
      <c r="B9" s="21"/>
      <c r="C9" s="187"/>
      <c r="D9" s="189"/>
      <c r="E9" s="22"/>
      <c r="F9" s="138" t="s">
        <v>31</v>
      </c>
      <c r="G9" s="139" t="s">
        <v>32</v>
      </c>
      <c r="H9" s="139" t="str">
        <f t="shared" ref="H9:AJ9" si="0">IF(G9="月","火",IF(G9="火","水",IF(G9="水","木",IF(G9="木","金",IF(G9="金","土",IF(G9="土","日","月"))))))</f>
        <v>金</v>
      </c>
      <c r="I9" s="139" t="str">
        <f t="shared" si="0"/>
        <v>土</v>
      </c>
      <c r="J9" s="139" t="str">
        <f t="shared" si="0"/>
        <v>日</v>
      </c>
      <c r="K9" s="139" t="str">
        <f t="shared" si="0"/>
        <v>月</v>
      </c>
      <c r="L9" s="140" t="str">
        <f t="shared" si="0"/>
        <v>火</v>
      </c>
      <c r="M9" s="138" t="str">
        <f t="shared" si="0"/>
        <v>水</v>
      </c>
      <c r="N9" s="139" t="str">
        <f t="shared" si="0"/>
        <v>木</v>
      </c>
      <c r="O9" s="139" t="str">
        <f t="shared" si="0"/>
        <v>金</v>
      </c>
      <c r="P9" s="139" t="str">
        <f t="shared" si="0"/>
        <v>土</v>
      </c>
      <c r="Q9" s="139" t="str">
        <f t="shared" si="0"/>
        <v>日</v>
      </c>
      <c r="R9" s="139" t="str">
        <f t="shared" si="0"/>
        <v>月</v>
      </c>
      <c r="S9" s="140" t="str">
        <f t="shared" si="0"/>
        <v>火</v>
      </c>
      <c r="T9" s="138" t="str">
        <f t="shared" si="0"/>
        <v>水</v>
      </c>
      <c r="U9" s="139" t="str">
        <f t="shared" si="0"/>
        <v>木</v>
      </c>
      <c r="V9" s="139" t="str">
        <f t="shared" si="0"/>
        <v>金</v>
      </c>
      <c r="W9" s="139" t="str">
        <f t="shared" si="0"/>
        <v>土</v>
      </c>
      <c r="X9" s="139" t="str">
        <f t="shared" si="0"/>
        <v>日</v>
      </c>
      <c r="Y9" s="139" t="str">
        <f t="shared" si="0"/>
        <v>月</v>
      </c>
      <c r="Z9" s="140" t="str">
        <f t="shared" si="0"/>
        <v>火</v>
      </c>
      <c r="AA9" s="138" t="str">
        <f t="shared" si="0"/>
        <v>水</v>
      </c>
      <c r="AB9" s="139" t="str">
        <f t="shared" si="0"/>
        <v>木</v>
      </c>
      <c r="AC9" s="141" t="str">
        <f t="shared" si="0"/>
        <v>金</v>
      </c>
      <c r="AD9" s="141" t="str">
        <f t="shared" si="0"/>
        <v>土</v>
      </c>
      <c r="AE9" s="141" t="str">
        <f t="shared" si="0"/>
        <v>日</v>
      </c>
      <c r="AF9" s="141" t="str">
        <f t="shared" si="0"/>
        <v>月</v>
      </c>
      <c r="AG9" s="143" t="str">
        <f t="shared" si="0"/>
        <v>火</v>
      </c>
      <c r="AH9" s="149" t="str">
        <f t="shared" si="0"/>
        <v>水</v>
      </c>
      <c r="AI9" s="150" t="str">
        <f t="shared" si="0"/>
        <v>木</v>
      </c>
      <c r="AJ9" s="151" t="str">
        <f t="shared" si="0"/>
        <v>金</v>
      </c>
      <c r="AK9" s="174"/>
      <c r="AL9" s="176"/>
      <c r="AM9" s="48" t="s">
        <v>28</v>
      </c>
      <c r="AN9" s="177"/>
    </row>
    <row r="10" spans="1:40" ht="17.100000000000001" customHeight="1" thickTop="1" thickBot="1">
      <c r="B10" s="178" t="s">
        <v>12</v>
      </c>
      <c r="C10" s="179"/>
      <c r="D10" s="179"/>
      <c r="E10" s="179"/>
      <c r="F10" s="121">
        <v>7</v>
      </c>
      <c r="G10" s="122">
        <v>7</v>
      </c>
      <c r="H10" s="122">
        <v>7</v>
      </c>
      <c r="I10" s="122">
        <v>7</v>
      </c>
      <c r="J10" s="122"/>
      <c r="K10" s="122">
        <v>7</v>
      </c>
      <c r="L10" s="123">
        <v>7</v>
      </c>
      <c r="M10" s="121">
        <v>7</v>
      </c>
      <c r="N10" s="122">
        <v>7</v>
      </c>
      <c r="O10" s="122">
        <v>7</v>
      </c>
      <c r="P10" s="122">
        <v>7</v>
      </c>
      <c r="Q10" s="122"/>
      <c r="R10" s="122">
        <v>7</v>
      </c>
      <c r="S10" s="123">
        <v>7</v>
      </c>
      <c r="T10" s="121">
        <v>7</v>
      </c>
      <c r="U10" s="122">
        <v>7</v>
      </c>
      <c r="V10" s="122">
        <v>7</v>
      </c>
      <c r="W10" s="122">
        <v>7</v>
      </c>
      <c r="X10" s="122"/>
      <c r="Y10" s="122">
        <v>7</v>
      </c>
      <c r="Z10" s="123">
        <v>7</v>
      </c>
      <c r="AA10" s="121">
        <v>7</v>
      </c>
      <c r="AB10" s="122">
        <v>7</v>
      </c>
      <c r="AC10" s="122">
        <v>7</v>
      </c>
      <c r="AD10" s="122">
        <v>7</v>
      </c>
      <c r="AE10" s="122"/>
      <c r="AF10" s="122">
        <v>7</v>
      </c>
      <c r="AG10" s="123">
        <v>7</v>
      </c>
      <c r="AH10" s="144">
        <v>7</v>
      </c>
      <c r="AI10" s="145">
        <v>7</v>
      </c>
      <c r="AJ10" s="146">
        <v>7</v>
      </c>
      <c r="AK10" s="34">
        <f>COUNTIF(F10:AJ10,"a")*8+COUNTIF(F10:AJ10,"b")*7+COUNTIF(F10:AJ10,"c")*5</f>
        <v>0</v>
      </c>
      <c r="AL10" s="23"/>
      <c r="AM10" s="50">
        <f>+AK10/$AM$8</f>
        <v>0</v>
      </c>
      <c r="AN10" s="37"/>
    </row>
    <row r="11" spans="1:40" ht="26.25" customHeight="1" thickTop="1">
      <c r="A11" s="108" t="s">
        <v>25</v>
      </c>
      <c r="B11" s="132" t="s">
        <v>62</v>
      </c>
      <c r="C11" s="109"/>
      <c r="D11" s="110"/>
      <c r="E11" s="135" t="s">
        <v>67</v>
      </c>
      <c r="F11" s="115">
        <v>7</v>
      </c>
      <c r="G11" s="116">
        <v>7</v>
      </c>
      <c r="H11" s="116">
        <v>7</v>
      </c>
      <c r="I11" s="116"/>
      <c r="J11" s="116"/>
      <c r="K11" s="116">
        <v>7</v>
      </c>
      <c r="L11" s="117">
        <v>7</v>
      </c>
      <c r="M11" s="115">
        <v>7</v>
      </c>
      <c r="N11" s="116">
        <v>7</v>
      </c>
      <c r="O11" s="116">
        <v>7</v>
      </c>
      <c r="P11" s="116"/>
      <c r="Q11" s="116"/>
      <c r="R11" s="116">
        <v>7</v>
      </c>
      <c r="S11" s="117">
        <v>7</v>
      </c>
      <c r="T11" s="115">
        <v>7</v>
      </c>
      <c r="U11" s="116">
        <v>7</v>
      </c>
      <c r="V11" s="116">
        <v>7</v>
      </c>
      <c r="W11" s="116"/>
      <c r="X11" s="116"/>
      <c r="Y11" s="116">
        <v>7</v>
      </c>
      <c r="Z11" s="117">
        <v>7</v>
      </c>
      <c r="AA11" s="115">
        <v>7</v>
      </c>
      <c r="AB11" s="116">
        <v>7</v>
      </c>
      <c r="AC11" s="116">
        <v>7</v>
      </c>
      <c r="AD11" s="116"/>
      <c r="AE11" s="116"/>
      <c r="AF11" s="116">
        <v>7</v>
      </c>
      <c r="AG11" s="117">
        <v>7</v>
      </c>
      <c r="AH11" s="115">
        <v>7</v>
      </c>
      <c r="AI11" s="116">
        <v>7</v>
      </c>
      <c r="AJ11" s="117">
        <v>7</v>
      </c>
      <c r="AK11" s="111">
        <f>SUM(F11:AJ11)</f>
        <v>161</v>
      </c>
      <c r="AL11" s="112">
        <f>AK11/4</f>
        <v>40.25</v>
      </c>
      <c r="AM11" s="113">
        <f>+AL11/$AM$8</f>
        <v>1.0062500000000001</v>
      </c>
      <c r="AN11" s="1"/>
    </row>
    <row r="12" spans="1:40" ht="26.25" customHeight="1">
      <c r="A12" s="108" t="s">
        <v>25</v>
      </c>
      <c r="B12" s="133" t="s">
        <v>63</v>
      </c>
      <c r="C12" s="110"/>
      <c r="D12" s="114"/>
      <c r="E12" s="136" t="s">
        <v>68</v>
      </c>
      <c r="F12" s="118">
        <v>7</v>
      </c>
      <c r="G12" s="119"/>
      <c r="H12" s="119">
        <v>7</v>
      </c>
      <c r="I12" s="119"/>
      <c r="J12" s="119"/>
      <c r="K12" s="119">
        <v>7</v>
      </c>
      <c r="L12" s="120">
        <v>7</v>
      </c>
      <c r="M12" s="118">
        <v>7</v>
      </c>
      <c r="N12" s="119"/>
      <c r="O12" s="119">
        <v>7</v>
      </c>
      <c r="P12" s="119"/>
      <c r="Q12" s="119"/>
      <c r="R12" s="119">
        <v>7</v>
      </c>
      <c r="S12" s="120">
        <v>7</v>
      </c>
      <c r="T12" s="118">
        <v>7</v>
      </c>
      <c r="U12" s="119"/>
      <c r="V12" s="119">
        <v>7</v>
      </c>
      <c r="W12" s="119"/>
      <c r="X12" s="119"/>
      <c r="Y12" s="119">
        <v>7</v>
      </c>
      <c r="Z12" s="120">
        <v>7</v>
      </c>
      <c r="AA12" s="118">
        <v>7</v>
      </c>
      <c r="AB12" s="119"/>
      <c r="AC12" s="119">
        <v>7</v>
      </c>
      <c r="AD12" s="119"/>
      <c r="AE12" s="119"/>
      <c r="AF12" s="119">
        <v>7</v>
      </c>
      <c r="AG12" s="120">
        <v>7</v>
      </c>
      <c r="AH12" s="118">
        <v>7</v>
      </c>
      <c r="AI12" s="119"/>
      <c r="AJ12" s="120">
        <v>7</v>
      </c>
      <c r="AK12" s="111">
        <f t="shared" ref="AK12:AK20" si="1">SUM(F12:AJ12)</f>
        <v>126</v>
      </c>
      <c r="AL12" s="112">
        <f t="shared" ref="AL12:AL21" si="2">AK12/4</f>
        <v>31.5</v>
      </c>
      <c r="AM12" s="113">
        <f t="shared" ref="AM12:AM21" si="3">+AL12/$AM$8</f>
        <v>0.78749999999999998</v>
      </c>
      <c r="AN12" s="1"/>
    </row>
    <row r="13" spans="1:40" ht="26.25" customHeight="1">
      <c r="A13" s="163" t="s">
        <v>26</v>
      </c>
      <c r="B13" s="134" t="s">
        <v>33</v>
      </c>
      <c r="C13" s="32"/>
      <c r="D13" s="27"/>
      <c r="E13" s="137" t="s">
        <v>70</v>
      </c>
      <c r="F13" s="127"/>
      <c r="G13" s="128">
        <v>7</v>
      </c>
      <c r="H13" s="128">
        <v>7</v>
      </c>
      <c r="I13" s="128">
        <v>7</v>
      </c>
      <c r="J13" s="128"/>
      <c r="K13" s="128">
        <v>7</v>
      </c>
      <c r="L13" s="129">
        <v>7</v>
      </c>
      <c r="M13" s="124"/>
      <c r="N13" s="125">
        <v>7</v>
      </c>
      <c r="O13" s="125">
        <v>7</v>
      </c>
      <c r="P13" s="125">
        <v>7</v>
      </c>
      <c r="Q13" s="125"/>
      <c r="R13" s="125">
        <v>7</v>
      </c>
      <c r="S13" s="126">
        <v>7</v>
      </c>
      <c r="T13" s="124"/>
      <c r="U13" s="125">
        <v>7</v>
      </c>
      <c r="V13" s="125">
        <v>7</v>
      </c>
      <c r="W13" s="125">
        <v>7</v>
      </c>
      <c r="X13" s="125"/>
      <c r="Y13" s="125">
        <v>7</v>
      </c>
      <c r="Z13" s="126">
        <v>7</v>
      </c>
      <c r="AA13" s="124"/>
      <c r="AB13" s="125">
        <v>7</v>
      </c>
      <c r="AC13" s="125">
        <v>7</v>
      </c>
      <c r="AD13" s="125">
        <v>7</v>
      </c>
      <c r="AE13" s="125"/>
      <c r="AF13" s="125">
        <v>7</v>
      </c>
      <c r="AG13" s="126">
        <v>7</v>
      </c>
      <c r="AH13" s="124"/>
      <c r="AI13" s="125">
        <v>7</v>
      </c>
      <c r="AJ13" s="126">
        <v>7</v>
      </c>
      <c r="AK13" s="25">
        <f t="shared" si="1"/>
        <v>154</v>
      </c>
      <c r="AL13" s="26">
        <f t="shared" si="2"/>
        <v>38.5</v>
      </c>
      <c r="AM13" s="54">
        <f t="shared" si="3"/>
        <v>0.96250000000000002</v>
      </c>
      <c r="AN13" s="1"/>
    </row>
    <row r="14" spans="1:40" ht="26.25" customHeight="1">
      <c r="A14" s="163"/>
      <c r="B14" s="134" t="s">
        <v>30</v>
      </c>
      <c r="C14" s="24"/>
      <c r="D14" s="27"/>
      <c r="E14" s="137" t="s">
        <v>72</v>
      </c>
      <c r="F14" s="127">
        <v>7</v>
      </c>
      <c r="G14" s="128">
        <v>7</v>
      </c>
      <c r="H14" s="128"/>
      <c r="I14" s="128">
        <v>7</v>
      </c>
      <c r="J14" s="128"/>
      <c r="K14" s="128">
        <v>7</v>
      </c>
      <c r="L14" s="129">
        <v>7</v>
      </c>
      <c r="M14" s="124">
        <v>7</v>
      </c>
      <c r="N14" s="125">
        <v>7</v>
      </c>
      <c r="O14" s="125"/>
      <c r="P14" s="125">
        <v>7</v>
      </c>
      <c r="Q14" s="125"/>
      <c r="R14" s="125">
        <v>7</v>
      </c>
      <c r="S14" s="126">
        <v>7</v>
      </c>
      <c r="T14" s="124">
        <v>7</v>
      </c>
      <c r="U14" s="125">
        <v>7</v>
      </c>
      <c r="V14" s="125"/>
      <c r="W14" s="125">
        <v>7</v>
      </c>
      <c r="X14" s="125"/>
      <c r="Y14" s="125">
        <v>7</v>
      </c>
      <c r="Z14" s="126">
        <v>7</v>
      </c>
      <c r="AA14" s="124">
        <v>7</v>
      </c>
      <c r="AB14" s="125">
        <v>7</v>
      </c>
      <c r="AC14" s="125"/>
      <c r="AD14" s="125">
        <v>7</v>
      </c>
      <c r="AE14" s="125"/>
      <c r="AF14" s="125">
        <v>7</v>
      </c>
      <c r="AG14" s="126">
        <v>7</v>
      </c>
      <c r="AH14" s="124">
        <v>7</v>
      </c>
      <c r="AI14" s="125">
        <v>7</v>
      </c>
      <c r="AJ14" s="126"/>
      <c r="AK14" s="25">
        <f t="shared" si="1"/>
        <v>154</v>
      </c>
      <c r="AL14" s="26">
        <f t="shared" si="2"/>
        <v>38.5</v>
      </c>
      <c r="AM14" s="54">
        <f t="shared" si="3"/>
        <v>0.96250000000000002</v>
      </c>
      <c r="AN14" s="1"/>
    </row>
    <row r="15" spans="1:40" ht="26.25" customHeight="1">
      <c r="A15" s="163"/>
      <c r="B15" s="134" t="s">
        <v>30</v>
      </c>
      <c r="C15" s="24"/>
      <c r="D15" s="27"/>
      <c r="E15" s="137" t="s">
        <v>74</v>
      </c>
      <c r="F15" s="127">
        <v>4</v>
      </c>
      <c r="G15" s="128">
        <v>4</v>
      </c>
      <c r="H15" s="128"/>
      <c r="I15" s="128">
        <v>7</v>
      </c>
      <c r="J15" s="128"/>
      <c r="K15" s="128"/>
      <c r="L15" s="129"/>
      <c r="M15" s="124">
        <v>4</v>
      </c>
      <c r="N15" s="125">
        <v>4</v>
      </c>
      <c r="O15" s="125">
        <v>4</v>
      </c>
      <c r="P15" s="125">
        <v>7</v>
      </c>
      <c r="Q15" s="125"/>
      <c r="R15" s="125"/>
      <c r="S15" s="126">
        <v>4</v>
      </c>
      <c r="T15" s="124"/>
      <c r="U15" s="125">
        <v>4</v>
      </c>
      <c r="V15" s="125">
        <v>4</v>
      </c>
      <c r="W15" s="125">
        <v>7</v>
      </c>
      <c r="X15" s="125"/>
      <c r="Y15" s="125"/>
      <c r="Z15" s="126"/>
      <c r="AA15" s="124">
        <v>4</v>
      </c>
      <c r="AB15" s="125">
        <v>7</v>
      </c>
      <c r="AC15" s="125">
        <v>4</v>
      </c>
      <c r="AD15" s="125">
        <v>7</v>
      </c>
      <c r="AE15" s="125"/>
      <c r="AF15" s="125"/>
      <c r="AG15" s="126">
        <v>4</v>
      </c>
      <c r="AH15" s="124"/>
      <c r="AI15" s="125">
        <v>4</v>
      </c>
      <c r="AJ15" s="126"/>
      <c r="AK15" s="25">
        <f t="shared" si="1"/>
        <v>83</v>
      </c>
      <c r="AL15" s="26">
        <f t="shared" si="2"/>
        <v>20.75</v>
      </c>
      <c r="AM15" s="54">
        <f t="shared" si="3"/>
        <v>0.51875000000000004</v>
      </c>
      <c r="AN15" s="1"/>
    </row>
    <row r="16" spans="1:40" ht="26.25" customHeight="1">
      <c r="A16" s="163"/>
      <c r="B16" s="134" t="s">
        <v>7</v>
      </c>
      <c r="C16" s="24"/>
      <c r="D16" s="27"/>
      <c r="E16" s="137" t="s">
        <v>76</v>
      </c>
      <c r="F16" s="127">
        <v>7</v>
      </c>
      <c r="G16" s="128"/>
      <c r="H16" s="128">
        <v>7</v>
      </c>
      <c r="I16" s="128">
        <v>7</v>
      </c>
      <c r="J16" s="128"/>
      <c r="K16" s="128">
        <v>7</v>
      </c>
      <c r="L16" s="129">
        <v>7</v>
      </c>
      <c r="M16" s="124">
        <v>7</v>
      </c>
      <c r="N16" s="125"/>
      <c r="O16" s="125">
        <v>7</v>
      </c>
      <c r="P16" s="125">
        <v>7</v>
      </c>
      <c r="Q16" s="125"/>
      <c r="R16" s="125">
        <v>7</v>
      </c>
      <c r="S16" s="126">
        <v>7</v>
      </c>
      <c r="T16" s="124">
        <v>7</v>
      </c>
      <c r="U16" s="125"/>
      <c r="V16" s="125">
        <v>7</v>
      </c>
      <c r="W16" s="125">
        <v>7</v>
      </c>
      <c r="X16" s="125"/>
      <c r="Y16" s="125">
        <v>7</v>
      </c>
      <c r="Z16" s="126">
        <v>7</v>
      </c>
      <c r="AA16" s="124">
        <v>7</v>
      </c>
      <c r="AB16" s="125"/>
      <c r="AC16" s="125">
        <v>7</v>
      </c>
      <c r="AD16" s="125">
        <v>7</v>
      </c>
      <c r="AE16" s="125"/>
      <c r="AF16" s="125">
        <v>7</v>
      </c>
      <c r="AG16" s="126">
        <v>7</v>
      </c>
      <c r="AH16" s="124">
        <v>7</v>
      </c>
      <c r="AI16" s="125"/>
      <c r="AJ16" s="126">
        <v>7</v>
      </c>
      <c r="AK16" s="25">
        <f t="shared" si="1"/>
        <v>154</v>
      </c>
      <c r="AL16" s="26">
        <f t="shared" si="2"/>
        <v>38.5</v>
      </c>
      <c r="AM16" s="54">
        <f t="shared" si="3"/>
        <v>0.96250000000000002</v>
      </c>
      <c r="AN16" s="1"/>
    </row>
    <row r="17" spans="1:40" ht="26.25" customHeight="1">
      <c r="A17" s="163"/>
      <c r="B17" s="134" t="s">
        <v>7</v>
      </c>
      <c r="C17" s="24"/>
      <c r="D17" s="27"/>
      <c r="E17" s="137" t="s">
        <v>78</v>
      </c>
      <c r="F17" s="127"/>
      <c r="G17" s="128"/>
      <c r="H17" s="128">
        <v>4</v>
      </c>
      <c r="I17" s="128"/>
      <c r="J17" s="128"/>
      <c r="K17" s="128"/>
      <c r="L17" s="129"/>
      <c r="M17" s="124"/>
      <c r="N17" s="125"/>
      <c r="O17" s="125">
        <v>4</v>
      </c>
      <c r="P17" s="125"/>
      <c r="Q17" s="125"/>
      <c r="R17" s="125"/>
      <c r="S17" s="126"/>
      <c r="T17" s="124"/>
      <c r="U17" s="125"/>
      <c r="V17" s="125">
        <v>4</v>
      </c>
      <c r="W17" s="125"/>
      <c r="X17" s="125"/>
      <c r="Y17" s="125"/>
      <c r="Z17" s="126"/>
      <c r="AA17" s="124"/>
      <c r="AB17" s="125"/>
      <c r="AC17" s="125">
        <v>4</v>
      </c>
      <c r="AD17" s="125"/>
      <c r="AE17" s="125"/>
      <c r="AF17" s="125"/>
      <c r="AG17" s="126"/>
      <c r="AH17" s="124"/>
      <c r="AI17" s="125"/>
      <c r="AJ17" s="14"/>
      <c r="AK17" s="25">
        <f t="shared" si="1"/>
        <v>16</v>
      </c>
      <c r="AL17" s="26">
        <f t="shared" si="2"/>
        <v>4</v>
      </c>
      <c r="AM17" s="54">
        <f t="shared" si="3"/>
        <v>0.1</v>
      </c>
      <c r="AN17" s="1"/>
    </row>
    <row r="18" spans="1:40" ht="26.25" customHeight="1">
      <c r="A18" s="163"/>
      <c r="B18" s="134" t="s">
        <v>34</v>
      </c>
      <c r="C18" s="24"/>
      <c r="D18" s="27"/>
      <c r="E18" s="137" t="s">
        <v>80</v>
      </c>
      <c r="F18" s="127">
        <v>4</v>
      </c>
      <c r="G18" s="128">
        <v>4</v>
      </c>
      <c r="H18" s="128">
        <v>4</v>
      </c>
      <c r="I18" s="128"/>
      <c r="J18" s="128"/>
      <c r="K18" s="128">
        <v>4</v>
      </c>
      <c r="L18" s="129">
        <v>4</v>
      </c>
      <c r="M18" s="124"/>
      <c r="N18" s="125">
        <v>4</v>
      </c>
      <c r="O18" s="125">
        <v>4</v>
      </c>
      <c r="P18" s="125"/>
      <c r="Q18" s="125"/>
      <c r="R18" s="125">
        <v>4</v>
      </c>
      <c r="S18" s="126"/>
      <c r="T18" s="124">
        <v>4</v>
      </c>
      <c r="U18" s="125">
        <v>4</v>
      </c>
      <c r="V18" s="125">
        <v>4</v>
      </c>
      <c r="W18" s="125"/>
      <c r="X18" s="125"/>
      <c r="Y18" s="125">
        <v>7</v>
      </c>
      <c r="Z18" s="126">
        <v>4</v>
      </c>
      <c r="AA18" s="124"/>
      <c r="AB18" s="125">
        <v>4</v>
      </c>
      <c r="AC18" s="125">
        <v>4</v>
      </c>
      <c r="AD18" s="125"/>
      <c r="AE18" s="125"/>
      <c r="AF18" s="125">
        <v>4</v>
      </c>
      <c r="AG18" s="126"/>
      <c r="AH18" s="124">
        <v>4</v>
      </c>
      <c r="AI18" s="125">
        <v>4</v>
      </c>
      <c r="AJ18" s="14"/>
      <c r="AK18" s="25">
        <f t="shared" si="1"/>
        <v>75</v>
      </c>
      <c r="AL18" s="26">
        <f t="shared" si="2"/>
        <v>18.75</v>
      </c>
      <c r="AM18" s="54">
        <f t="shared" si="3"/>
        <v>0.46875</v>
      </c>
      <c r="AN18" s="1"/>
    </row>
    <row r="19" spans="1:40" ht="26.25" customHeight="1">
      <c r="A19" s="163"/>
      <c r="B19" s="24"/>
      <c r="C19" s="24"/>
      <c r="D19" s="27"/>
      <c r="E19" s="28"/>
      <c r="F19" s="13"/>
      <c r="G19" s="12"/>
      <c r="H19" s="12"/>
      <c r="I19" s="12"/>
      <c r="J19" s="12"/>
      <c r="K19" s="12"/>
      <c r="L19" s="14"/>
      <c r="M19" s="13"/>
      <c r="N19" s="12"/>
      <c r="O19" s="12"/>
      <c r="P19" s="12"/>
      <c r="Q19" s="12"/>
      <c r="R19" s="12"/>
      <c r="S19" s="14"/>
      <c r="T19" s="13"/>
      <c r="U19" s="12"/>
      <c r="V19" s="12"/>
      <c r="W19" s="12"/>
      <c r="X19" s="12"/>
      <c r="Y19" s="12"/>
      <c r="Z19" s="14"/>
      <c r="AA19" s="13"/>
      <c r="AB19" s="12"/>
      <c r="AC19" s="12"/>
      <c r="AD19" s="12"/>
      <c r="AE19" s="12"/>
      <c r="AF19" s="12"/>
      <c r="AG19" s="14"/>
      <c r="AH19" s="13"/>
      <c r="AI19" s="12"/>
      <c r="AJ19" s="14"/>
      <c r="AK19" s="25">
        <f t="shared" si="1"/>
        <v>0</v>
      </c>
      <c r="AL19" s="26">
        <f t="shared" si="2"/>
        <v>0</v>
      </c>
      <c r="AM19" s="54">
        <f t="shared" si="3"/>
        <v>0</v>
      </c>
      <c r="AN19" s="1"/>
    </row>
    <row r="20" spans="1:40" ht="26.25" customHeight="1">
      <c r="A20" s="163"/>
      <c r="B20" s="32"/>
      <c r="C20" s="32"/>
      <c r="D20" s="27"/>
      <c r="E20" s="28"/>
      <c r="F20" s="13"/>
      <c r="G20" s="12"/>
      <c r="H20" s="12"/>
      <c r="I20" s="12"/>
      <c r="J20" s="12"/>
      <c r="K20" s="12"/>
      <c r="L20" s="14"/>
      <c r="M20" s="13"/>
      <c r="N20" s="12"/>
      <c r="O20" s="12"/>
      <c r="P20" s="12"/>
      <c r="Q20" s="12"/>
      <c r="R20" s="12"/>
      <c r="S20" s="14"/>
      <c r="T20" s="13"/>
      <c r="U20" s="12"/>
      <c r="V20" s="12"/>
      <c r="W20" s="12"/>
      <c r="X20" s="12"/>
      <c r="Y20" s="12"/>
      <c r="Z20" s="14"/>
      <c r="AA20" s="13"/>
      <c r="AB20" s="12"/>
      <c r="AC20" s="12"/>
      <c r="AD20" s="12"/>
      <c r="AE20" s="12"/>
      <c r="AF20" s="12"/>
      <c r="AG20" s="14"/>
      <c r="AH20" s="13"/>
      <c r="AI20" s="12"/>
      <c r="AJ20" s="14"/>
      <c r="AK20" s="25">
        <f t="shared" si="1"/>
        <v>0</v>
      </c>
      <c r="AL20" s="26">
        <f t="shared" si="2"/>
        <v>0</v>
      </c>
      <c r="AM20" s="54">
        <f t="shared" si="3"/>
        <v>0</v>
      </c>
      <c r="AN20" s="1"/>
    </row>
    <row r="21" spans="1:40" ht="26.25" customHeight="1" thickBot="1">
      <c r="A21" s="163"/>
      <c r="B21" s="29"/>
      <c r="C21" s="29"/>
      <c r="D21" s="30"/>
      <c r="E21" s="33"/>
      <c r="F21" s="35"/>
      <c r="G21" s="36"/>
      <c r="H21" s="36"/>
      <c r="I21" s="36"/>
      <c r="J21" s="36"/>
      <c r="K21" s="36"/>
      <c r="L21" s="15"/>
      <c r="M21" s="35"/>
      <c r="N21" s="36"/>
      <c r="O21" s="36"/>
      <c r="P21" s="36"/>
      <c r="Q21" s="36"/>
      <c r="R21" s="36"/>
      <c r="S21" s="15"/>
      <c r="T21" s="35"/>
      <c r="U21" s="36"/>
      <c r="V21" s="36"/>
      <c r="W21" s="36"/>
      <c r="X21" s="36"/>
      <c r="Y21" s="36"/>
      <c r="Z21" s="15"/>
      <c r="AA21" s="35"/>
      <c r="AB21" s="36"/>
      <c r="AC21" s="36"/>
      <c r="AD21" s="36"/>
      <c r="AE21" s="36"/>
      <c r="AF21" s="36"/>
      <c r="AG21" s="15"/>
      <c r="AH21" s="35"/>
      <c r="AI21" s="36"/>
      <c r="AJ21" s="15"/>
      <c r="AK21" s="31">
        <f t="shared" ref="AK21" si="4">COUNTIF(F21:AJ21,"①")*8+COUNTIF(F21:AJ21,"②")*7+COUNTIF(F21:AJ21,"③")*4+COUNTIF(F21:AJ21,"④")*5+COUNTIF(F21:AJ21,"⑤")*7+COUNTIF(F21:AJ21,"⑥")*6</f>
        <v>0</v>
      </c>
      <c r="AL21" s="26">
        <f t="shared" si="2"/>
        <v>0</v>
      </c>
      <c r="AM21" s="54">
        <f t="shared" si="3"/>
        <v>0</v>
      </c>
      <c r="AN21" s="1"/>
    </row>
    <row r="22" spans="1:40" ht="26.25" hidden="1" customHeight="1" thickTop="1">
      <c r="B22" s="164" t="s">
        <v>18</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53"/>
      <c r="AN22" s="37"/>
    </row>
    <row r="23" spans="1:40" ht="47.25" hidden="1" customHeight="1" thickTop="1">
      <c r="B23" s="164" t="s">
        <v>20</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53"/>
      <c r="AN23" s="37"/>
    </row>
    <row r="24" spans="1:40" ht="31.5" hidden="1" customHeight="1" thickTop="1">
      <c r="B24" s="164" t="s">
        <v>19</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row>
    <row r="25" spans="1:40" ht="18.75" customHeight="1" thickTop="1" thickBot="1">
      <c r="B25" s="7"/>
      <c r="C25" s="7"/>
      <c r="D25" s="8"/>
      <c r="E25" s="11"/>
    </row>
    <row r="26" spans="1:40" customFormat="1" ht="17.100000000000001" customHeight="1" thickBot="1">
      <c r="C26" s="165" t="s">
        <v>21</v>
      </c>
      <c r="D26" s="166"/>
      <c r="E26" s="166"/>
      <c r="F26" s="45">
        <f>SUM(F13:F21)</f>
        <v>22</v>
      </c>
      <c r="G26" s="45">
        <f>SUM(G13:G21)</f>
        <v>22</v>
      </c>
      <c r="H26" s="45">
        <f>SUM(H13:H21)</f>
        <v>22</v>
      </c>
      <c r="I26" s="45">
        <f>SUM(I13:I21)</f>
        <v>28</v>
      </c>
      <c r="J26" s="45">
        <f t="shared" ref="J26:AJ26" si="5">SUM(J13:J21)</f>
        <v>0</v>
      </c>
      <c r="K26" s="45">
        <f t="shared" si="5"/>
        <v>25</v>
      </c>
      <c r="L26" s="45">
        <f t="shared" si="5"/>
        <v>25</v>
      </c>
      <c r="M26" s="45">
        <f t="shared" si="5"/>
        <v>18</v>
      </c>
      <c r="N26" s="45">
        <f t="shared" si="5"/>
        <v>22</v>
      </c>
      <c r="O26" s="45">
        <f t="shared" si="5"/>
        <v>26</v>
      </c>
      <c r="P26" s="45">
        <f t="shared" si="5"/>
        <v>28</v>
      </c>
      <c r="Q26" s="45">
        <f t="shared" si="5"/>
        <v>0</v>
      </c>
      <c r="R26" s="45">
        <f t="shared" si="5"/>
        <v>25</v>
      </c>
      <c r="S26" s="45">
        <f t="shared" si="5"/>
        <v>25</v>
      </c>
      <c r="T26" s="45">
        <f t="shared" si="5"/>
        <v>18</v>
      </c>
      <c r="U26" s="45">
        <f t="shared" si="5"/>
        <v>22</v>
      </c>
      <c r="V26" s="45">
        <f t="shared" si="5"/>
        <v>26</v>
      </c>
      <c r="W26" s="45">
        <f t="shared" si="5"/>
        <v>28</v>
      </c>
      <c r="X26" s="45">
        <f t="shared" si="5"/>
        <v>0</v>
      </c>
      <c r="Y26" s="45">
        <f t="shared" si="5"/>
        <v>28</v>
      </c>
      <c r="Z26" s="45">
        <f t="shared" si="5"/>
        <v>25</v>
      </c>
      <c r="AA26" s="45">
        <f t="shared" si="5"/>
        <v>18</v>
      </c>
      <c r="AB26" s="45">
        <f t="shared" si="5"/>
        <v>25</v>
      </c>
      <c r="AC26" s="45">
        <f t="shared" si="5"/>
        <v>26</v>
      </c>
      <c r="AD26" s="45">
        <f t="shared" si="5"/>
        <v>28</v>
      </c>
      <c r="AE26" s="45">
        <f t="shared" si="5"/>
        <v>0</v>
      </c>
      <c r="AF26" s="45">
        <f t="shared" si="5"/>
        <v>25</v>
      </c>
      <c r="AG26" s="45">
        <f t="shared" si="5"/>
        <v>25</v>
      </c>
      <c r="AH26" s="45">
        <f t="shared" si="5"/>
        <v>18</v>
      </c>
      <c r="AI26" s="45">
        <f t="shared" si="5"/>
        <v>22</v>
      </c>
      <c r="AJ26" s="45">
        <f t="shared" si="5"/>
        <v>14</v>
      </c>
      <c r="AK26" s="39">
        <f>SUM(F26:AJ26)</f>
        <v>636</v>
      </c>
      <c r="AL26" s="40">
        <f t="shared" ref="AL26:AL29" si="6">+AK26/4</f>
        <v>159</v>
      </c>
      <c r="AM26" s="53">
        <f>ROUNDDOWN(AL26/$AM$8,2)</f>
        <v>3.97</v>
      </c>
      <c r="AN26" s="3"/>
    </row>
    <row r="27" spans="1:40" customFormat="1" ht="17.100000000000001" customHeight="1">
      <c r="C27" s="159" t="s">
        <v>22</v>
      </c>
      <c r="D27" s="160"/>
      <c r="E27" s="160"/>
      <c r="F27" s="125">
        <v>2</v>
      </c>
      <c r="G27" s="125">
        <v>2</v>
      </c>
      <c r="H27" s="125">
        <v>2</v>
      </c>
      <c r="I27" s="125">
        <v>2</v>
      </c>
      <c r="J27" s="125">
        <v>2</v>
      </c>
      <c r="K27" s="125">
        <v>2</v>
      </c>
      <c r="L27" s="125">
        <v>2</v>
      </c>
      <c r="M27" s="125">
        <v>2</v>
      </c>
      <c r="N27" s="125">
        <v>2</v>
      </c>
      <c r="O27" s="125">
        <v>2</v>
      </c>
      <c r="P27" s="125">
        <v>2</v>
      </c>
      <c r="Q27" s="125">
        <v>2</v>
      </c>
      <c r="R27" s="125">
        <v>2</v>
      </c>
      <c r="S27" s="125">
        <v>2</v>
      </c>
      <c r="T27" s="125">
        <v>2</v>
      </c>
      <c r="U27" s="125">
        <v>2</v>
      </c>
      <c r="V27" s="125">
        <v>2</v>
      </c>
      <c r="W27" s="125">
        <v>2</v>
      </c>
      <c r="X27" s="125">
        <v>2</v>
      </c>
      <c r="Y27" s="125">
        <v>2</v>
      </c>
      <c r="Z27" s="125">
        <v>2</v>
      </c>
      <c r="AA27" s="125">
        <v>2</v>
      </c>
      <c r="AB27" s="125">
        <v>2</v>
      </c>
      <c r="AC27" s="125">
        <v>2</v>
      </c>
      <c r="AD27" s="125">
        <v>2</v>
      </c>
      <c r="AE27" s="125">
        <v>2</v>
      </c>
      <c r="AF27" s="125">
        <v>2</v>
      </c>
      <c r="AG27" s="125">
        <v>2</v>
      </c>
      <c r="AH27" s="125">
        <v>2</v>
      </c>
      <c r="AI27" s="125">
        <v>2</v>
      </c>
      <c r="AJ27" s="125">
        <v>2</v>
      </c>
      <c r="AK27" s="41">
        <f t="shared" ref="AK27:AK29" si="7">SUM(F27:AJ27)</f>
        <v>62</v>
      </c>
      <c r="AL27" s="52" t="s">
        <v>29</v>
      </c>
      <c r="AM27" s="49"/>
      <c r="AN27" s="3"/>
    </row>
    <row r="28" spans="1:40" customFormat="1" ht="17.100000000000001" customHeight="1">
      <c r="C28" s="159" t="s">
        <v>23</v>
      </c>
      <c r="D28" s="160"/>
      <c r="E28" s="160"/>
      <c r="F28" s="46">
        <f>+F27*F10</f>
        <v>14</v>
      </c>
      <c r="G28" s="46">
        <f t="shared" ref="G28:AJ28" si="8">+G27*G10</f>
        <v>14</v>
      </c>
      <c r="H28" s="46">
        <f t="shared" si="8"/>
        <v>14</v>
      </c>
      <c r="I28" s="46">
        <f t="shared" si="8"/>
        <v>14</v>
      </c>
      <c r="J28" s="46">
        <f t="shared" si="8"/>
        <v>0</v>
      </c>
      <c r="K28" s="46">
        <f t="shared" si="8"/>
        <v>14</v>
      </c>
      <c r="L28" s="46">
        <f t="shared" si="8"/>
        <v>14</v>
      </c>
      <c r="M28" s="46">
        <f t="shared" si="8"/>
        <v>14</v>
      </c>
      <c r="N28" s="46">
        <f t="shared" si="8"/>
        <v>14</v>
      </c>
      <c r="O28" s="46">
        <f t="shared" si="8"/>
        <v>14</v>
      </c>
      <c r="P28" s="46">
        <f t="shared" si="8"/>
        <v>14</v>
      </c>
      <c r="Q28" s="46">
        <f t="shared" si="8"/>
        <v>0</v>
      </c>
      <c r="R28" s="46">
        <f t="shared" si="8"/>
        <v>14</v>
      </c>
      <c r="S28" s="46">
        <f t="shared" si="8"/>
        <v>14</v>
      </c>
      <c r="T28" s="46">
        <f t="shared" si="8"/>
        <v>14</v>
      </c>
      <c r="U28" s="46">
        <f t="shared" si="8"/>
        <v>14</v>
      </c>
      <c r="V28" s="46">
        <f t="shared" si="8"/>
        <v>14</v>
      </c>
      <c r="W28" s="46">
        <f t="shared" si="8"/>
        <v>14</v>
      </c>
      <c r="X28" s="46">
        <f t="shared" si="8"/>
        <v>0</v>
      </c>
      <c r="Y28" s="46">
        <f t="shared" si="8"/>
        <v>14</v>
      </c>
      <c r="Z28" s="46">
        <f t="shared" si="8"/>
        <v>14</v>
      </c>
      <c r="AA28" s="46">
        <f t="shared" si="8"/>
        <v>14</v>
      </c>
      <c r="AB28" s="46">
        <f t="shared" si="8"/>
        <v>14</v>
      </c>
      <c r="AC28" s="46">
        <f t="shared" si="8"/>
        <v>14</v>
      </c>
      <c r="AD28" s="46">
        <f t="shared" si="8"/>
        <v>14</v>
      </c>
      <c r="AE28" s="46">
        <f t="shared" si="8"/>
        <v>0</v>
      </c>
      <c r="AF28" s="46">
        <f t="shared" si="8"/>
        <v>14</v>
      </c>
      <c r="AG28" s="46">
        <f t="shared" si="8"/>
        <v>14</v>
      </c>
      <c r="AH28" s="46">
        <f t="shared" si="8"/>
        <v>14</v>
      </c>
      <c r="AI28" s="46">
        <f t="shared" si="8"/>
        <v>14</v>
      </c>
      <c r="AJ28" s="46">
        <f t="shared" si="8"/>
        <v>14</v>
      </c>
      <c r="AK28" s="154">
        <f t="shared" si="7"/>
        <v>378</v>
      </c>
      <c r="AL28" s="42">
        <f t="shared" si="6"/>
        <v>94.5</v>
      </c>
      <c r="AM28" s="53">
        <f>ROUNDDOWN(AL28/$AM$8,2)</f>
        <v>2.36</v>
      </c>
      <c r="AN28" s="3"/>
    </row>
    <row r="29" spans="1:40" customFormat="1" ht="17.100000000000001" customHeight="1" thickBot="1">
      <c r="C29" s="161" t="s">
        <v>24</v>
      </c>
      <c r="D29" s="162"/>
      <c r="E29" s="162"/>
      <c r="F29" s="47">
        <f>+F26-F28</f>
        <v>8</v>
      </c>
      <c r="G29" s="47">
        <f t="shared" ref="G29:AJ29" si="9">+G26-G28</f>
        <v>8</v>
      </c>
      <c r="H29" s="47">
        <f t="shared" si="9"/>
        <v>8</v>
      </c>
      <c r="I29" s="47">
        <f t="shared" si="9"/>
        <v>14</v>
      </c>
      <c r="J29" s="47">
        <f t="shared" si="9"/>
        <v>0</v>
      </c>
      <c r="K29" s="47">
        <f t="shared" si="9"/>
        <v>11</v>
      </c>
      <c r="L29" s="47">
        <f t="shared" si="9"/>
        <v>11</v>
      </c>
      <c r="M29" s="47">
        <f t="shared" si="9"/>
        <v>4</v>
      </c>
      <c r="N29" s="47">
        <f t="shared" si="9"/>
        <v>8</v>
      </c>
      <c r="O29" s="47">
        <f t="shared" si="9"/>
        <v>12</v>
      </c>
      <c r="P29" s="47">
        <f t="shared" si="9"/>
        <v>14</v>
      </c>
      <c r="Q29" s="47">
        <f t="shared" si="9"/>
        <v>0</v>
      </c>
      <c r="R29" s="47">
        <f t="shared" si="9"/>
        <v>11</v>
      </c>
      <c r="S29" s="47">
        <f t="shared" si="9"/>
        <v>11</v>
      </c>
      <c r="T29" s="47">
        <f t="shared" si="9"/>
        <v>4</v>
      </c>
      <c r="U29" s="47">
        <f t="shared" si="9"/>
        <v>8</v>
      </c>
      <c r="V29" s="47">
        <f t="shared" si="9"/>
        <v>12</v>
      </c>
      <c r="W29" s="47">
        <f t="shared" si="9"/>
        <v>14</v>
      </c>
      <c r="X29" s="47">
        <f t="shared" si="9"/>
        <v>0</v>
      </c>
      <c r="Y29" s="47">
        <f t="shared" si="9"/>
        <v>14</v>
      </c>
      <c r="Z29" s="47">
        <f t="shared" si="9"/>
        <v>11</v>
      </c>
      <c r="AA29" s="47">
        <f t="shared" si="9"/>
        <v>4</v>
      </c>
      <c r="AB29" s="47">
        <f t="shared" si="9"/>
        <v>11</v>
      </c>
      <c r="AC29" s="47">
        <f t="shared" si="9"/>
        <v>12</v>
      </c>
      <c r="AD29" s="47">
        <f t="shared" si="9"/>
        <v>14</v>
      </c>
      <c r="AE29" s="47">
        <f t="shared" si="9"/>
        <v>0</v>
      </c>
      <c r="AF29" s="47">
        <f t="shared" si="9"/>
        <v>11</v>
      </c>
      <c r="AG29" s="47">
        <f t="shared" si="9"/>
        <v>11</v>
      </c>
      <c r="AH29" s="47">
        <f t="shared" si="9"/>
        <v>4</v>
      </c>
      <c r="AI29" s="47">
        <f t="shared" si="9"/>
        <v>8</v>
      </c>
      <c r="AJ29" s="47">
        <f t="shared" si="9"/>
        <v>0</v>
      </c>
      <c r="AK29" s="43">
        <f t="shared" si="7"/>
        <v>258</v>
      </c>
      <c r="AL29" s="44">
        <f t="shared" si="6"/>
        <v>64.5</v>
      </c>
      <c r="AM29" s="55">
        <f t="shared" ref="AM29" si="10">ROUNDDOWN(AL29/$AM$8,2)</f>
        <v>1.61</v>
      </c>
      <c r="AN29" s="3"/>
    </row>
    <row r="30" spans="1:40">
      <c r="B30" s="7"/>
      <c r="C30" s="7"/>
      <c r="D30" s="8"/>
      <c r="E30" s="11"/>
    </row>
    <row r="31" spans="1:40">
      <c r="B31" s="7"/>
      <c r="C31" s="7"/>
      <c r="E31" s="152" t="s">
        <v>81</v>
      </c>
    </row>
    <row r="32" spans="1:40">
      <c r="B32" s="7"/>
      <c r="C32" s="7"/>
      <c r="E32" s="152" t="s">
        <v>82</v>
      </c>
    </row>
    <row r="33" spans="2:3">
      <c r="B33" s="7"/>
      <c r="C33" s="7"/>
    </row>
    <row r="34" spans="2:3">
      <c r="B34" s="7"/>
      <c r="C34" s="7"/>
    </row>
    <row r="35" spans="2:3">
      <c r="B35" s="7"/>
      <c r="C35" s="7"/>
    </row>
    <row r="36" spans="2:3">
      <c r="B36" s="7"/>
      <c r="C36" s="7"/>
    </row>
    <row r="37" spans="2:3">
      <c r="B37" s="7"/>
      <c r="C37" s="7"/>
    </row>
  </sheetData>
  <mergeCells count="24">
    <mergeCell ref="A13:A21"/>
    <mergeCell ref="AH7:AJ7"/>
    <mergeCell ref="AK7:AK9"/>
    <mergeCell ref="AL7:AL9"/>
    <mergeCell ref="J3:T3"/>
    <mergeCell ref="U3:V3"/>
    <mergeCell ref="Z3:AA3"/>
    <mergeCell ref="T5:AL5"/>
    <mergeCell ref="T6:AL6"/>
    <mergeCell ref="AN7:AN9"/>
    <mergeCell ref="C29:E29"/>
    <mergeCell ref="B22:AL22"/>
    <mergeCell ref="B23:AL23"/>
    <mergeCell ref="B24:AL24"/>
    <mergeCell ref="C26:E26"/>
    <mergeCell ref="C27:E27"/>
    <mergeCell ref="C28:E28"/>
    <mergeCell ref="B10:E10"/>
    <mergeCell ref="C7:C9"/>
    <mergeCell ref="D7:D9"/>
    <mergeCell ref="F7:L7"/>
    <mergeCell ref="M7:S7"/>
    <mergeCell ref="T7:Z7"/>
    <mergeCell ref="AA7:AG7"/>
  </mergeCells>
  <phoneticPr fontId="3"/>
  <pageMargins left="0.78740157480314965" right="0.55118110236220474" top="1.0236220472440944" bottom="0.35433070866141736" header="0.51181102362204722" footer="0.27559055118110237"/>
  <pageSetup paperSize="9" scale="94"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
  <sheetViews>
    <sheetView tabSelected="1" topLeftCell="A7" zoomScaleNormal="100" zoomScaleSheetLayoutView="100" workbookViewId="0">
      <selection activeCell="O10" sqref="O10"/>
    </sheetView>
  </sheetViews>
  <sheetFormatPr defaultColWidth="9" defaultRowHeight="13.5"/>
  <cols>
    <col min="1" max="1" width="10.875" style="58" customWidth="1"/>
    <col min="2" max="4" width="9" style="58"/>
    <col min="5" max="5" width="13" style="59" bestFit="1" customWidth="1"/>
    <col min="6" max="6" width="9" style="58"/>
    <col min="7" max="7" width="11.25" style="58" customWidth="1"/>
    <col min="8" max="8" width="10.875" style="58" customWidth="1"/>
    <col min="9" max="9" width="4.625" style="58" customWidth="1"/>
    <col min="10" max="10" width="4.75" style="58" customWidth="1"/>
    <col min="11" max="11" width="12.25" style="58" customWidth="1"/>
    <col min="12" max="13" width="9" style="58"/>
    <col min="14" max="14" width="9" style="58" customWidth="1"/>
    <col min="15" max="15" width="9" style="58"/>
    <col min="16" max="16" width="1.75" style="58" customWidth="1"/>
    <col min="17" max="16384" width="9" style="58"/>
  </cols>
  <sheetData>
    <row r="1" spans="1:19">
      <c r="A1" s="107"/>
    </row>
    <row r="2" spans="1:19">
      <c r="A2" s="106"/>
    </row>
    <row r="4" spans="1:19" ht="16.5" customHeight="1">
      <c r="A4" s="79"/>
      <c r="B4" s="105"/>
      <c r="C4" s="105"/>
      <c r="P4" s="63"/>
      <c r="Q4" s="105"/>
    </row>
    <row r="5" spans="1:19" ht="16.5" customHeight="1">
      <c r="A5" s="79"/>
      <c r="B5" s="103"/>
      <c r="C5" s="103"/>
      <c r="D5" s="103"/>
      <c r="E5" s="70"/>
      <c r="P5" s="63"/>
      <c r="Q5" s="103"/>
      <c r="R5" s="103"/>
      <c r="S5" s="61"/>
    </row>
    <row r="6" spans="1:19" ht="16.5" customHeight="1">
      <c r="A6" s="104"/>
      <c r="B6" s="103"/>
      <c r="C6" s="103"/>
      <c r="D6" s="103"/>
      <c r="E6" s="70"/>
      <c r="P6" s="63"/>
      <c r="Q6" s="103"/>
      <c r="R6" s="103"/>
      <c r="S6" s="61"/>
    </row>
    <row r="7" spans="1:19" ht="21.75" customHeight="1">
      <c r="A7" s="65"/>
      <c r="B7" s="61"/>
      <c r="C7" s="61"/>
      <c r="P7" s="193"/>
      <c r="Q7" s="61"/>
    </row>
    <row r="8" spans="1:19">
      <c r="A8" s="65"/>
      <c r="B8" s="102" t="s">
        <v>61</v>
      </c>
      <c r="C8" s="101"/>
      <c r="D8" s="72"/>
      <c r="E8" s="100"/>
      <c r="F8" s="157" t="s">
        <v>83</v>
      </c>
      <c r="G8" s="72"/>
      <c r="H8" s="72"/>
      <c r="I8" s="72"/>
      <c r="J8" s="72"/>
      <c r="K8" s="72"/>
      <c r="L8" s="72"/>
      <c r="M8" s="72"/>
      <c r="P8" s="193"/>
      <c r="Q8" s="61"/>
    </row>
    <row r="9" spans="1:19" ht="17.100000000000001" customHeight="1">
      <c r="A9" s="65"/>
      <c r="B9" s="101"/>
      <c r="C9" s="101"/>
      <c r="D9" s="72"/>
      <c r="E9" s="100"/>
      <c r="F9" s="72"/>
      <c r="G9" s="72"/>
      <c r="H9" s="72"/>
      <c r="I9" s="72"/>
      <c r="J9" s="72"/>
      <c r="K9" s="72"/>
      <c r="L9" s="72"/>
      <c r="M9" s="72"/>
      <c r="P9" s="193"/>
      <c r="Q9" s="61"/>
    </row>
    <row r="10" spans="1:19" ht="17.100000000000001" customHeight="1">
      <c r="A10" s="65"/>
      <c r="B10" s="195" t="s">
        <v>60</v>
      </c>
      <c r="C10" s="195"/>
      <c r="D10" s="195"/>
      <c r="E10" s="153">
        <v>154</v>
      </c>
      <c r="F10" s="72" t="s">
        <v>59</v>
      </c>
      <c r="G10" s="72"/>
      <c r="H10" s="72"/>
      <c r="I10" s="72"/>
      <c r="J10" s="72"/>
      <c r="K10" s="72"/>
      <c r="L10" s="72"/>
      <c r="M10" s="72"/>
      <c r="N10" s="72"/>
      <c r="P10" s="99"/>
      <c r="Q10" s="61"/>
    </row>
    <row r="11" spans="1:19" ht="21.95" customHeight="1">
      <c r="A11" s="79"/>
      <c r="B11" s="196" t="s">
        <v>52</v>
      </c>
      <c r="C11" s="196"/>
      <c r="D11" s="196"/>
      <c r="E11" s="197" t="s">
        <v>58</v>
      </c>
      <c r="F11" s="72" t="s">
        <v>57</v>
      </c>
      <c r="G11" s="72"/>
      <c r="H11" s="72"/>
      <c r="I11" s="72"/>
      <c r="J11" s="72"/>
      <c r="K11" s="72"/>
      <c r="L11" s="72"/>
      <c r="M11" s="72"/>
      <c r="N11" s="72"/>
      <c r="P11" s="194"/>
      <c r="Q11" s="61"/>
      <c r="R11" s="98"/>
    </row>
    <row r="12" spans="1:19" ht="21.95" customHeight="1">
      <c r="A12" s="213" t="s">
        <v>84</v>
      </c>
      <c r="B12" s="91" t="s">
        <v>56</v>
      </c>
      <c r="C12" s="75" t="s">
        <v>55</v>
      </c>
      <c r="D12" s="75" t="s">
        <v>54</v>
      </c>
      <c r="E12" s="197"/>
      <c r="F12" s="72"/>
      <c r="G12" s="72"/>
      <c r="H12" s="72"/>
      <c r="I12" s="72"/>
      <c r="J12" s="97" t="s">
        <v>53</v>
      </c>
      <c r="K12" s="97"/>
      <c r="L12" s="96"/>
      <c r="M12" s="96"/>
      <c r="N12" s="95" t="s">
        <v>52</v>
      </c>
      <c r="P12" s="194"/>
      <c r="Q12" s="61"/>
      <c r="R12" s="63"/>
    </row>
    <row r="13" spans="1:19" ht="21.95" customHeight="1">
      <c r="A13" s="79" t="s">
        <v>69</v>
      </c>
      <c r="B13" s="155">
        <v>154</v>
      </c>
      <c r="C13" s="155">
        <v>154</v>
      </c>
      <c r="D13" s="75">
        <f t="shared" ref="D13:D25" si="0">B13-C13</f>
        <v>0</v>
      </c>
      <c r="E13" s="156" t="s">
        <v>37</v>
      </c>
      <c r="F13" s="198" t="s">
        <v>51</v>
      </c>
      <c r="G13" s="73"/>
      <c r="H13" s="73"/>
      <c r="I13" s="73"/>
      <c r="J13" s="200" t="s">
        <v>50</v>
      </c>
      <c r="K13" s="200"/>
      <c r="L13" s="201">
        <f t="shared" ref="L13:L18" si="1">ROUNDDOWN(N13/$E$10,2)</f>
        <v>2.4500000000000002</v>
      </c>
      <c r="M13" s="201"/>
      <c r="N13" s="94">
        <f>SUM(C13:C25)</f>
        <v>378</v>
      </c>
      <c r="P13" s="194"/>
      <c r="Q13" s="61"/>
      <c r="R13" s="63"/>
    </row>
    <row r="14" spans="1:19" ht="21.95" customHeight="1">
      <c r="A14" s="79" t="s">
        <v>71</v>
      </c>
      <c r="B14" s="155">
        <v>154</v>
      </c>
      <c r="C14" s="155">
        <v>154</v>
      </c>
      <c r="D14" s="75">
        <f t="shared" si="0"/>
        <v>0</v>
      </c>
      <c r="E14" s="156" t="s">
        <v>37</v>
      </c>
      <c r="F14" s="199"/>
      <c r="G14" s="202" t="s">
        <v>49</v>
      </c>
      <c r="H14" s="202"/>
      <c r="I14" s="93"/>
      <c r="J14" s="203" t="s">
        <v>48</v>
      </c>
      <c r="K14" s="204"/>
      <c r="L14" s="201">
        <f t="shared" si="1"/>
        <v>4.12</v>
      </c>
      <c r="M14" s="201"/>
      <c r="N14" s="88">
        <f>SUM(B13:B25)</f>
        <v>636</v>
      </c>
      <c r="P14" s="194"/>
      <c r="Q14" s="61"/>
      <c r="R14" s="63"/>
    </row>
    <row r="15" spans="1:19" ht="21.95" customHeight="1">
      <c r="A15" s="79" t="s">
        <v>73</v>
      </c>
      <c r="B15" s="155">
        <v>83</v>
      </c>
      <c r="C15" s="155">
        <v>70</v>
      </c>
      <c r="D15" s="75">
        <f t="shared" si="0"/>
        <v>13</v>
      </c>
      <c r="E15" s="156" t="s">
        <v>37</v>
      </c>
      <c r="F15" s="199"/>
      <c r="G15" s="92" t="s">
        <v>47</v>
      </c>
      <c r="H15" s="91">
        <f>SUMIFS(D13:D25,E13:E25,"理学療法士等")</f>
        <v>0</v>
      </c>
      <c r="I15" s="90"/>
      <c r="J15" s="205"/>
      <c r="K15" s="89" t="s">
        <v>46</v>
      </c>
      <c r="L15" s="201">
        <f t="shared" si="1"/>
        <v>0</v>
      </c>
      <c r="M15" s="201"/>
      <c r="N15" s="88">
        <f>SUMIFS(B13:B25,E13:E25,"理学療法士等")</f>
        <v>0</v>
      </c>
      <c r="P15" s="194"/>
      <c r="Q15" s="61"/>
      <c r="R15" s="63"/>
    </row>
    <row r="16" spans="1:19" ht="21.95" customHeight="1">
      <c r="A16" s="79" t="s">
        <v>75</v>
      </c>
      <c r="B16" s="155">
        <v>154</v>
      </c>
      <c r="C16" s="155">
        <v>0</v>
      </c>
      <c r="D16" s="75">
        <f t="shared" si="0"/>
        <v>154</v>
      </c>
      <c r="E16" s="156" t="s">
        <v>37</v>
      </c>
      <c r="F16" s="199"/>
      <c r="G16" s="92" t="s">
        <v>45</v>
      </c>
      <c r="H16" s="91">
        <f>SUMIFS(D13:D25,E13:E25,"児童指導員等")</f>
        <v>258</v>
      </c>
      <c r="I16" s="90"/>
      <c r="J16" s="205"/>
      <c r="K16" s="89" t="s">
        <v>44</v>
      </c>
      <c r="L16" s="201">
        <f t="shared" si="1"/>
        <v>4.12</v>
      </c>
      <c r="M16" s="201"/>
      <c r="N16" s="88">
        <f>SUMIFS(B13:B25,E13:E25,"児童指導員等")</f>
        <v>636</v>
      </c>
      <c r="P16" s="194"/>
      <c r="Q16" s="61"/>
      <c r="R16" s="63"/>
    </row>
    <row r="17" spans="1:38" ht="21.95" customHeight="1">
      <c r="A17" s="77" t="s">
        <v>77</v>
      </c>
      <c r="B17" s="155">
        <v>16</v>
      </c>
      <c r="C17" s="155">
        <v>0</v>
      </c>
      <c r="D17" s="75">
        <f t="shared" si="0"/>
        <v>16</v>
      </c>
      <c r="E17" s="156" t="s">
        <v>37</v>
      </c>
      <c r="F17" s="199"/>
      <c r="G17" s="92" t="s">
        <v>43</v>
      </c>
      <c r="H17" s="91">
        <f>SUMIFS(D13:D25,E13:E25,"その他の従業者")</f>
        <v>0</v>
      </c>
      <c r="I17" s="90"/>
      <c r="J17" s="206"/>
      <c r="K17" s="89" t="s">
        <v>42</v>
      </c>
      <c r="L17" s="201">
        <f t="shared" si="1"/>
        <v>0</v>
      </c>
      <c r="M17" s="201"/>
      <c r="N17" s="88">
        <f>SUMIFS(B13:B25,E13:E25,"その他の従業者")</f>
        <v>0</v>
      </c>
      <c r="P17" s="194"/>
      <c r="Q17" s="61"/>
      <c r="R17" s="61"/>
    </row>
    <row r="18" spans="1:38" ht="21.95" customHeight="1" thickBot="1">
      <c r="A18" s="77" t="s">
        <v>79</v>
      </c>
      <c r="B18" s="155">
        <v>75</v>
      </c>
      <c r="C18" s="155">
        <v>0</v>
      </c>
      <c r="D18" s="75">
        <f t="shared" si="0"/>
        <v>75</v>
      </c>
      <c r="E18" s="156" t="s">
        <v>37</v>
      </c>
      <c r="F18" s="199"/>
      <c r="G18" s="209" t="s">
        <v>41</v>
      </c>
      <c r="H18" s="209"/>
      <c r="I18" s="87"/>
      <c r="J18" s="210" t="s">
        <v>40</v>
      </c>
      <c r="K18" s="211"/>
      <c r="L18" s="201">
        <f t="shared" si="1"/>
        <v>1.67</v>
      </c>
      <c r="M18" s="201"/>
      <c r="N18" s="86">
        <f>N14-N13</f>
        <v>258</v>
      </c>
      <c r="P18" s="194"/>
      <c r="Q18" s="61"/>
    </row>
    <row r="19" spans="1:38" ht="21.95" customHeight="1">
      <c r="A19" s="79"/>
      <c r="B19" s="76"/>
      <c r="C19" s="76"/>
      <c r="D19" s="75">
        <f t="shared" si="0"/>
        <v>0</v>
      </c>
      <c r="E19" s="78"/>
      <c r="F19" s="199"/>
      <c r="G19" s="85" t="s">
        <v>39</v>
      </c>
      <c r="H19" s="84" t="str">
        <f>IF(H15&gt;=E10,"理学療法士等",IF(SUM(H15:H16)&gt;=E10,"児童指導員等",IF(SUM(H15:H17)&gt;=E10,"その他の従業者","なし")))</f>
        <v>児童指導員等</v>
      </c>
      <c r="I19" s="81"/>
      <c r="J19" s="212" t="s">
        <v>38</v>
      </c>
      <c r="K19" s="212"/>
      <c r="L19" s="212" t="str">
        <f>H19</f>
        <v>児童指導員等</v>
      </c>
      <c r="M19" s="212"/>
      <c r="N19" s="72"/>
      <c r="P19" s="194"/>
      <c r="Q19" s="61"/>
    </row>
    <row r="20" spans="1:38" ht="21.95" customHeight="1" thickBot="1">
      <c r="A20" s="79"/>
      <c r="B20" s="76"/>
      <c r="C20" s="76"/>
      <c r="D20" s="75">
        <f t="shared" si="0"/>
        <v>0</v>
      </c>
      <c r="E20" s="78"/>
      <c r="F20" s="199"/>
      <c r="G20" s="83" t="s">
        <v>36</v>
      </c>
      <c r="H20" s="82" t="str">
        <f>IF(H15&gt;=E10*2,"理学療法士等",IF(SUM(H15:H16)&gt;=E10*2,"児童指導員等",IF(SUM(H15:H17)&gt;=E10*2,"その他の従業者","なし")))</f>
        <v>なし</v>
      </c>
      <c r="I20" s="81"/>
      <c r="J20" s="212" t="s">
        <v>35</v>
      </c>
      <c r="K20" s="212"/>
      <c r="L20" s="212" t="str">
        <f>H20</f>
        <v>なし</v>
      </c>
      <c r="M20" s="212"/>
      <c r="N20" s="72"/>
      <c r="P20" s="194"/>
      <c r="Q20" s="61"/>
    </row>
    <row r="21" spans="1:38" ht="21.95" customHeight="1">
      <c r="A21" s="79"/>
      <c r="B21" s="76"/>
      <c r="C21" s="76"/>
      <c r="D21" s="75">
        <f t="shared" si="0"/>
        <v>0</v>
      </c>
      <c r="E21" s="78"/>
      <c r="F21" s="199"/>
      <c r="G21" s="73"/>
      <c r="H21" s="73"/>
      <c r="I21" s="73"/>
      <c r="J21" s="207"/>
      <c r="K21" s="207"/>
      <c r="L21" s="80"/>
      <c r="M21" s="80"/>
      <c r="N21" s="72"/>
      <c r="P21" s="194"/>
      <c r="Q21" s="61"/>
    </row>
    <row r="22" spans="1:38" ht="21.95" customHeight="1">
      <c r="A22" s="79"/>
      <c r="B22" s="76"/>
      <c r="C22" s="76"/>
      <c r="D22" s="75">
        <f t="shared" si="0"/>
        <v>0</v>
      </c>
      <c r="E22" s="78"/>
      <c r="F22" s="199"/>
      <c r="G22" s="73"/>
      <c r="H22" s="73"/>
      <c r="I22" s="73"/>
      <c r="J22" s="208"/>
      <c r="K22" s="208"/>
      <c r="L22" s="72"/>
      <c r="M22" s="72"/>
      <c r="N22" s="72"/>
      <c r="P22" s="194"/>
      <c r="Q22" s="61"/>
    </row>
    <row r="23" spans="1:38" ht="21.95" customHeight="1">
      <c r="A23" s="79"/>
      <c r="B23" s="76"/>
      <c r="C23" s="76"/>
      <c r="D23" s="75">
        <f t="shared" si="0"/>
        <v>0</v>
      </c>
      <c r="E23" s="78"/>
      <c r="F23" s="199"/>
      <c r="G23" s="73"/>
      <c r="H23" s="73"/>
      <c r="I23" s="73"/>
      <c r="J23" s="72"/>
      <c r="K23" s="72"/>
      <c r="L23" s="72"/>
      <c r="M23" s="72"/>
      <c r="N23" s="72"/>
      <c r="P23" s="194"/>
      <c r="Q23" s="61"/>
    </row>
    <row r="24" spans="1:38" ht="21.95" customHeight="1">
      <c r="A24" s="77"/>
      <c r="B24" s="76"/>
      <c r="C24" s="76"/>
      <c r="D24" s="75">
        <f t="shared" si="0"/>
        <v>0</v>
      </c>
      <c r="E24" s="74"/>
      <c r="F24" s="199"/>
      <c r="G24" s="73"/>
      <c r="H24" s="73"/>
      <c r="I24" s="73"/>
      <c r="J24" s="72"/>
      <c r="K24" s="72"/>
      <c r="L24" s="72"/>
      <c r="M24" s="72"/>
      <c r="N24" s="72"/>
      <c r="P24" s="194"/>
      <c r="Q24" s="61"/>
    </row>
    <row r="25" spans="1:38" ht="21.95" customHeight="1">
      <c r="A25" s="77"/>
      <c r="B25" s="76"/>
      <c r="C25" s="76"/>
      <c r="D25" s="75">
        <f t="shared" si="0"/>
        <v>0</v>
      </c>
      <c r="E25" s="74"/>
      <c r="F25" s="199"/>
      <c r="G25" s="73"/>
      <c r="H25" s="73"/>
      <c r="I25" s="73"/>
      <c r="J25" s="72"/>
      <c r="K25" s="72"/>
      <c r="L25" s="72"/>
      <c r="M25" s="72"/>
      <c r="N25" s="72"/>
      <c r="P25" s="194"/>
      <c r="Q25" s="61"/>
    </row>
    <row r="26" spans="1:38" s="68" customFormat="1" ht="16.5" customHeight="1">
      <c r="A26" s="71"/>
      <c r="B26" s="61"/>
      <c r="C26" s="61"/>
      <c r="D26" s="61"/>
      <c r="E26" s="70"/>
      <c r="F26" s="58"/>
      <c r="G26" s="58"/>
      <c r="H26" s="58"/>
      <c r="I26" s="58"/>
      <c r="J26" s="61"/>
      <c r="K26" s="61"/>
      <c r="L26" s="61"/>
      <c r="M26" s="61"/>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row>
    <row r="27" spans="1:38" ht="17.100000000000001" customHeight="1">
      <c r="A27" s="65"/>
      <c r="B27" s="65"/>
      <c r="C27" s="65"/>
      <c r="D27" s="66"/>
      <c r="E27" s="65"/>
      <c r="F27" s="66"/>
      <c r="G27" s="66"/>
      <c r="H27" s="66"/>
      <c r="I27" s="66"/>
      <c r="J27" s="64"/>
      <c r="K27" s="61"/>
      <c r="P27" s="191"/>
      <c r="Q27" s="192"/>
      <c r="R27" s="63"/>
      <c r="S27" s="63"/>
      <c r="T27" s="63"/>
      <c r="U27" s="62"/>
      <c r="V27" s="61"/>
    </row>
    <row r="28" spans="1:38" ht="17.100000000000001" customHeight="1">
      <c r="A28" s="67"/>
      <c r="B28" s="66"/>
      <c r="C28" s="66"/>
      <c r="D28" s="66"/>
      <c r="E28" s="65"/>
      <c r="F28" s="64"/>
      <c r="G28" s="64"/>
      <c r="H28" s="64"/>
      <c r="I28" s="64"/>
      <c r="J28" s="61"/>
      <c r="P28" s="63"/>
      <c r="Q28" s="63"/>
      <c r="R28" s="63"/>
      <c r="S28" s="63"/>
      <c r="T28" s="62"/>
      <c r="U28" s="61"/>
    </row>
    <row r="29" spans="1:38">
      <c r="B29" s="61"/>
      <c r="C29" s="61"/>
      <c r="Q29" s="61"/>
    </row>
    <row r="33" spans="1:1">
      <c r="A33" s="60"/>
    </row>
  </sheetData>
  <mergeCells count="25">
    <mergeCell ref="J21:K21"/>
    <mergeCell ref="J22:K22"/>
    <mergeCell ref="G18:H18"/>
    <mergeCell ref="J18:K18"/>
    <mergeCell ref="L18:M18"/>
    <mergeCell ref="J19:K19"/>
    <mergeCell ref="L19:M19"/>
    <mergeCell ref="J20:K20"/>
    <mergeCell ref="L20:M20"/>
    <mergeCell ref="P27:Q27"/>
    <mergeCell ref="P7:P9"/>
    <mergeCell ref="P11:P25"/>
    <mergeCell ref="B10:D10"/>
    <mergeCell ref="B11:D11"/>
    <mergeCell ref="E11:E12"/>
    <mergeCell ref="F13:F25"/>
    <mergeCell ref="J13:K13"/>
    <mergeCell ref="L13:M13"/>
    <mergeCell ref="G14:H14"/>
    <mergeCell ref="J14:K14"/>
    <mergeCell ref="L14:M14"/>
    <mergeCell ref="J15:J17"/>
    <mergeCell ref="L15:M15"/>
    <mergeCell ref="L16:M16"/>
    <mergeCell ref="L17:M17"/>
  </mergeCells>
  <phoneticPr fontId="3"/>
  <dataValidations count="1">
    <dataValidation type="list" allowBlank="1" showInputMessage="1" showErrorMessage="1" sqref="E13:E25">
      <formula1>"理学療法士等,児童指導員等,その他の従業者"</formula1>
    </dataValidation>
  </dataValidations>
  <printOptions horizontalCentered="1" verticalCentered="1"/>
  <pageMargins left="0.39370078740157483" right="0.39370078740157483" top="0.39370078740157483" bottom="0.19685039370078741" header="0.51181102362204722" footer="0.27559055118110237"/>
  <pageSetup paperSize="9" scale="90"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勤務形態一覧</vt:lpstr>
      <vt:lpstr>勤務形態一覧（入力例）</vt:lpstr>
      <vt:lpstr>加配確認</vt:lpstr>
      <vt:lpstr>勤務形態一覧!Print_Area</vt:lpstr>
      <vt:lpstr>'勤務形態一覧（入力例）'!Print_Area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vdiadmin</cp:lastModifiedBy>
  <cp:lastPrinted>2023-01-25T01:15:08Z</cp:lastPrinted>
  <dcterms:modified xsi:type="dcterms:W3CDTF">2023-01-25T01:16:52Z</dcterms:modified>
</cp:coreProperties>
</file>